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firstSheet="2" activeTab="2"/>
  </bookViews>
  <sheets>
    <sheet name="Dep by Death Loc" sheetId="2" state="hidden" r:id="rId1"/>
    <sheet name="Average Number of Admissions" sheetId="3" state="hidden" r:id="rId2"/>
    <sheet name="Output" sheetId="5" r:id="rId3"/>
  </sheets>
  <calcPr calcId="145621"/>
</workbook>
</file>

<file path=xl/calcChain.xml><?xml version="1.0" encoding="utf-8"?>
<calcChain xmlns="http://schemas.openxmlformats.org/spreadsheetml/2006/main">
  <c r="A38" i="3" l="1"/>
  <c r="A39" i="3"/>
  <c r="A40" i="3"/>
  <c r="A41" i="3"/>
  <c r="A42" i="3"/>
  <c r="A43" i="3"/>
  <c r="A44" i="3"/>
  <c r="E8" i="5"/>
  <c r="N25" i="5" s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" i="3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2" i="2"/>
  <c r="E26" i="5" l="1"/>
  <c r="M23" i="5"/>
  <c r="N23" i="5"/>
  <c r="Q27" i="5"/>
  <c r="Q25" i="5"/>
  <c r="H23" i="5"/>
  <c r="P25" i="5"/>
  <c r="I23" i="5"/>
  <c r="F26" i="5"/>
  <c r="P27" i="5"/>
  <c r="I26" i="5"/>
  <c r="I24" i="5"/>
  <c r="Q22" i="5"/>
  <c r="O26" i="5"/>
  <c r="O24" i="5"/>
  <c r="F23" i="5"/>
  <c r="H26" i="5"/>
  <c r="H24" i="5"/>
  <c r="N22" i="5"/>
  <c r="N26" i="5"/>
  <c r="N24" i="5"/>
  <c r="I27" i="5"/>
  <c r="G25" i="5"/>
  <c r="O23" i="5"/>
  <c r="O27" i="5"/>
  <c r="M25" i="5"/>
  <c r="H27" i="5"/>
  <c r="F25" i="5"/>
  <c r="P23" i="5"/>
  <c r="N27" i="5"/>
  <c r="Q24" i="5"/>
  <c r="E27" i="5"/>
  <c r="E25" i="5"/>
  <c r="Q23" i="5"/>
  <c r="P26" i="5"/>
  <c r="P24" i="5"/>
  <c r="G23" i="5"/>
  <c r="G26" i="5"/>
  <c r="G24" i="5"/>
  <c r="M22" i="5"/>
  <c r="M26" i="5"/>
  <c r="M24" i="5"/>
  <c r="G27" i="5"/>
  <c r="I25" i="5"/>
  <c r="F24" i="5"/>
  <c r="P22" i="5"/>
  <c r="M27" i="5"/>
  <c r="O25" i="5"/>
  <c r="E23" i="5"/>
  <c r="F27" i="5"/>
  <c r="H25" i="5"/>
  <c r="E24" i="5"/>
  <c r="O22" i="5"/>
  <c r="Q26" i="5"/>
  <c r="I22" i="5" l="1"/>
  <c r="I41" i="5" s="1"/>
  <c r="H22" i="5"/>
  <c r="H40" i="5" s="1"/>
  <c r="F22" i="5"/>
  <c r="F42" i="5" s="1"/>
  <c r="G22" i="5"/>
  <c r="G41" i="5" s="1"/>
  <c r="E22" i="5"/>
  <c r="I42" i="5" l="1"/>
  <c r="I44" i="5"/>
  <c r="I40" i="5"/>
  <c r="I43" i="5"/>
  <c r="F45" i="5"/>
  <c r="I45" i="5"/>
  <c r="F43" i="5"/>
  <c r="F40" i="5"/>
  <c r="H44" i="5"/>
  <c r="H43" i="5"/>
  <c r="H42" i="5"/>
  <c r="F41" i="5"/>
  <c r="H41" i="5"/>
  <c r="H45" i="5"/>
  <c r="F44" i="5"/>
  <c r="E44" i="5"/>
  <c r="E41" i="5"/>
  <c r="E40" i="5"/>
  <c r="E42" i="5"/>
  <c r="E45" i="5"/>
  <c r="G40" i="5"/>
  <c r="G44" i="5"/>
  <c r="G42" i="5"/>
  <c r="G45" i="5"/>
  <c r="G43" i="5"/>
  <c r="E43" i="5"/>
</calcChain>
</file>

<file path=xl/sharedStrings.xml><?xml version="1.0" encoding="utf-8"?>
<sst xmlns="http://schemas.openxmlformats.org/spreadsheetml/2006/main" count="277" uniqueCount="25">
  <si>
    <t>DEPRIVATION_QUINTILE</t>
  </si>
  <si>
    <t>1 - least deprived</t>
  </si>
  <si>
    <t>HOSPITAL</t>
  </si>
  <si>
    <t>5 - most deprived</t>
  </si>
  <si>
    <t>UNKNOWN</t>
  </si>
  <si>
    <t>OTHER</t>
  </si>
  <si>
    <t>Row Labels</t>
  </si>
  <si>
    <t>CARE HOME SERVICE / OTHER INST.</t>
  </si>
  <si>
    <t>HOSPICE</t>
  </si>
  <si>
    <t>HOME / PRIVATE ADDRESS</t>
  </si>
  <si>
    <t>All</t>
  </si>
  <si>
    <t>location</t>
  </si>
  <si>
    <t>Deaths from Cancer by Year of Death: England, 2011-2015</t>
  </si>
  <si>
    <t>Place of Death</t>
  </si>
  <si>
    <t>Number of deaths</t>
  </si>
  <si>
    <t>Year of Death (Registration)</t>
  </si>
  <si>
    <t>ANY DEPRIVATION STATUS</t>
  </si>
  <si>
    <t>Percentage of deaths amongst deprivation quintiles</t>
  </si>
  <si>
    <t>Average number of emergency admission in last year of life</t>
  </si>
  <si>
    <t>Average Number of Visits</t>
  </si>
  <si>
    <t>Standard Deviation</t>
  </si>
  <si>
    <t>Number of Observations</t>
  </si>
  <si>
    <t>ID Deprivation Quintile</t>
  </si>
  <si>
    <r>
      <t>Data will be presented separately for ea</t>
    </r>
    <r>
      <rPr>
        <sz val="12"/>
        <color indexed="8"/>
        <rFont val="Arial"/>
        <family val="2"/>
      </rPr>
      <t>ch Income domain of the index of multiple deprivation 2015 (ID Deprivation Quintile)</t>
    </r>
  </si>
  <si>
    <t>Use the drop down menus to select relevant place of death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</si>
</sst>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\-;@"/>
    <numFmt numFmtId="165" formatCode="0.0;\-0.0;\-;@"/>
    <numFmt numFmtId="166" formatCode="#,##0.0;\-#,##0.0;\-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6" fillId="33" borderId="10" xfId="0" applyFont="1" applyFill="1" applyBorder="1"/>
    <xf numFmtId="0" fontId="16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0" xfId="0" applyNumberFormat="1" applyAlignment="1">
      <alignment horizontal="right"/>
    </xf>
    <xf numFmtId="0" fontId="21" fillId="0" borderId="0" xfId="0" applyFont="1" applyAlignment="1"/>
    <xf numFmtId="165" fontId="0" fillId="0" borderId="0" xfId="0" applyNumberFormat="1" applyAlignment="1">
      <alignment horizontal="right"/>
    </xf>
    <xf numFmtId="9" fontId="0" fillId="0" borderId="0" xfId="42" applyFont="1" applyAlignment="1">
      <alignment horizontal="right"/>
    </xf>
    <xf numFmtId="166" fontId="0" fillId="0" borderId="0" xfId="0" applyNumberFormat="1" applyAlignment="1">
      <alignment horizontal="right"/>
    </xf>
    <xf numFmtId="0" fontId="13" fillId="0" borderId="0" xfId="0" applyFont="1" applyBorder="1" applyAlignment="1">
      <alignment horizontal="left"/>
    </xf>
    <xf numFmtId="0" fontId="16" fillId="33" borderId="13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7" dropStyle="combo" dx="16" fmlaLink="$D$8" fmlaRange="$A$6:$A$12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6</xdr:row>
          <xdr:rowOff>171450</xdr:rowOff>
        </xdr:from>
        <xdr:to>
          <xdr:col>2</xdr:col>
          <xdr:colOff>2447925</xdr:colOff>
          <xdr:row>8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2" sqref="A2:A36"/>
    </sheetView>
  </sheetViews>
  <sheetFormatPr defaultRowHeight="15" x14ac:dyDescent="0.25"/>
  <cols>
    <col min="1" max="1" width="9.140625" style="1"/>
  </cols>
  <sheetData>
    <row r="1" spans="1:8" x14ac:dyDescent="0.25">
      <c r="B1" s="1"/>
      <c r="C1" s="4" t="s">
        <v>6</v>
      </c>
      <c r="D1" s="4">
        <v>2011</v>
      </c>
      <c r="E1" s="4">
        <v>2012</v>
      </c>
      <c r="F1" s="4">
        <v>2013</v>
      </c>
      <c r="G1" s="4">
        <v>2014</v>
      </c>
      <c r="H1" s="4">
        <v>2015</v>
      </c>
    </row>
    <row r="2" spans="1:8" x14ac:dyDescent="0.25">
      <c r="A2" s="1" t="str">
        <f>B2&amp;C2</f>
        <v>All2</v>
      </c>
      <c r="B2" s="1" t="s">
        <v>10</v>
      </c>
      <c r="C2" s="2">
        <v>2</v>
      </c>
      <c r="D2" s="3">
        <v>26332</v>
      </c>
      <c r="E2" s="3">
        <v>26773</v>
      </c>
      <c r="F2" s="3">
        <v>26721</v>
      </c>
      <c r="G2" s="3">
        <v>27550</v>
      </c>
      <c r="H2" s="3">
        <v>27505</v>
      </c>
    </row>
    <row r="3" spans="1:8" x14ac:dyDescent="0.25">
      <c r="A3" s="1" t="str">
        <f t="shared" ref="A3:A36" si="0">B3&amp;C3</f>
        <v>All3</v>
      </c>
      <c r="B3" s="1" t="s">
        <v>10</v>
      </c>
      <c r="C3" s="2">
        <v>3</v>
      </c>
      <c r="D3" s="3">
        <v>26519</v>
      </c>
      <c r="E3" s="3">
        <v>26474</v>
      </c>
      <c r="F3" s="3">
        <v>26855</v>
      </c>
      <c r="G3" s="3">
        <v>27179</v>
      </c>
      <c r="H3" s="3">
        <v>27240</v>
      </c>
    </row>
    <row r="4" spans="1:8" x14ac:dyDescent="0.25">
      <c r="A4" s="1" t="str">
        <f t="shared" si="0"/>
        <v>All4</v>
      </c>
      <c r="B4" s="1" t="s">
        <v>10</v>
      </c>
      <c r="C4" s="2">
        <v>4</v>
      </c>
      <c r="D4" s="3">
        <v>25477</v>
      </c>
      <c r="E4" s="3">
        <v>26002</v>
      </c>
      <c r="F4" s="3">
        <v>25629</v>
      </c>
      <c r="G4" s="3">
        <v>26141</v>
      </c>
      <c r="H4" s="3">
        <v>26447</v>
      </c>
    </row>
    <row r="5" spans="1:8" x14ac:dyDescent="0.25">
      <c r="A5" s="1" t="str">
        <f t="shared" si="0"/>
        <v>All1 - least deprived</v>
      </c>
      <c r="B5" s="1" t="s">
        <v>10</v>
      </c>
      <c r="C5" s="2" t="s">
        <v>1</v>
      </c>
      <c r="D5" s="3">
        <v>23790</v>
      </c>
      <c r="E5" s="3">
        <v>24532</v>
      </c>
      <c r="F5" s="3">
        <v>24692</v>
      </c>
      <c r="G5" s="3">
        <v>24933</v>
      </c>
      <c r="H5" s="3">
        <v>25037</v>
      </c>
    </row>
    <row r="6" spans="1:8" x14ac:dyDescent="0.25">
      <c r="A6" s="1" t="str">
        <f t="shared" si="0"/>
        <v>All5 - most deprived</v>
      </c>
      <c r="B6" s="1" t="s">
        <v>10</v>
      </c>
      <c r="C6" s="2" t="s">
        <v>3</v>
      </c>
      <c r="D6" s="3">
        <v>23631</v>
      </c>
      <c r="E6" s="3">
        <v>24172</v>
      </c>
      <c r="F6" s="3">
        <v>24025</v>
      </c>
      <c r="G6" s="3">
        <v>24301</v>
      </c>
      <c r="H6" s="3">
        <v>24495</v>
      </c>
    </row>
    <row r="7" spans="1:8" x14ac:dyDescent="0.25">
      <c r="A7" s="1" t="str">
        <f t="shared" si="0"/>
        <v>CARE HOME SERVICE / OTHER INST.2</v>
      </c>
      <c r="B7" s="5" t="s">
        <v>7</v>
      </c>
      <c r="C7" s="1">
        <v>2</v>
      </c>
      <c r="D7" s="3">
        <v>1986</v>
      </c>
      <c r="E7" s="3">
        <v>1423</v>
      </c>
      <c r="F7" s="3">
        <v>1641</v>
      </c>
      <c r="G7" s="3">
        <v>1480</v>
      </c>
      <c r="H7" s="3">
        <v>1525</v>
      </c>
    </row>
    <row r="8" spans="1:8" x14ac:dyDescent="0.25">
      <c r="A8" s="1" t="str">
        <f t="shared" si="0"/>
        <v>CARE HOME SERVICE / OTHER INST.3</v>
      </c>
      <c r="B8" s="5" t="s">
        <v>7</v>
      </c>
      <c r="C8" s="1">
        <v>3</v>
      </c>
      <c r="D8" s="3">
        <v>2196</v>
      </c>
      <c r="E8" s="3">
        <v>1509</v>
      </c>
      <c r="F8" s="3">
        <v>1619</v>
      </c>
      <c r="G8" s="3">
        <v>1510</v>
      </c>
      <c r="H8" s="3">
        <v>1535</v>
      </c>
    </row>
    <row r="9" spans="1:8" x14ac:dyDescent="0.25">
      <c r="A9" s="1" t="str">
        <f t="shared" si="0"/>
        <v>CARE HOME SERVICE / OTHER INST.4</v>
      </c>
      <c r="B9" s="5" t="s">
        <v>7</v>
      </c>
      <c r="C9" s="1">
        <v>4</v>
      </c>
      <c r="D9" s="3">
        <v>1983</v>
      </c>
      <c r="E9" s="3">
        <v>1444</v>
      </c>
      <c r="F9" s="3">
        <v>1546</v>
      </c>
      <c r="G9" s="3">
        <v>1489</v>
      </c>
      <c r="H9" s="3">
        <v>1532</v>
      </c>
    </row>
    <row r="10" spans="1:8" x14ac:dyDescent="0.25">
      <c r="A10" s="1" t="str">
        <f t="shared" si="0"/>
        <v>CARE HOME SERVICE / OTHER INST.1 - least deprived</v>
      </c>
      <c r="B10" s="5" t="s">
        <v>7</v>
      </c>
      <c r="C10" s="1" t="s">
        <v>1</v>
      </c>
      <c r="D10" s="3">
        <v>1730</v>
      </c>
      <c r="E10" s="3">
        <v>1157</v>
      </c>
      <c r="F10" s="3">
        <v>1348</v>
      </c>
      <c r="G10" s="3">
        <v>1290</v>
      </c>
      <c r="H10" s="3">
        <v>1268</v>
      </c>
    </row>
    <row r="11" spans="1:8" x14ac:dyDescent="0.25">
      <c r="A11" s="1" t="str">
        <f t="shared" si="0"/>
        <v>CARE HOME SERVICE / OTHER INST.5 - most deprived</v>
      </c>
      <c r="B11" s="5" t="s">
        <v>7</v>
      </c>
      <c r="C11" s="1" t="s">
        <v>3</v>
      </c>
      <c r="D11" s="3">
        <v>1658</v>
      </c>
      <c r="E11" s="3">
        <v>1415</v>
      </c>
      <c r="F11" s="3">
        <v>1381</v>
      </c>
      <c r="G11" s="3">
        <v>1314</v>
      </c>
      <c r="H11" s="3">
        <v>1312</v>
      </c>
    </row>
    <row r="12" spans="1:8" x14ac:dyDescent="0.25">
      <c r="A12" s="1" t="str">
        <f t="shared" si="0"/>
        <v>HOME / PRIVATE ADDRESS2</v>
      </c>
      <c r="B12" s="5" t="s">
        <v>9</v>
      </c>
      <c r="C12" s="1">
        <v>2</v>
      </c>
      <c r="D12" s="3">
        <v>6710</v>
      </c>
      <c r="E12" s="3">
        <v>6938</v>
      </c>
      <c r="F12" s="3">
        <v>8757</v>
      </c>
      <c r="G12" s="3">
        <v>8895</v>
      </c>
      <c r="H12" s="3">
        <v>8797</v>
      </c>
    </row>
    <row r="13" spans="1:8" x14ac:dyDescent="0.25">
      <c r="A13" s="1" t="str">
        <f t="shared" si="0"/>
        <v>HOME / PRIVATE ADDRESS3</v>
      </c>
      <c r="B13" s="5" t="s">
        <v>9</v>
      </c>
      <c r="C13" s="1">
        <v>3</v>
      </c>
      <c r="D13" s="3">
        <v>6520</v>
      </c>
      <c r="E13" s="3">
        <v>6829</v>
      </c>
      <c r="F13" s="3">
        <v>8460</v>
      </c>
      <c r="G13" s="3">
        <v>8697</v>
      </c>
      <c r="H13" s="3">
        <v>8573</v>
      </c>
    </row>
    <row r="14" spans="1:8" x14ac:dyDescent="0.25">
      <c r="A14" s="1" t="str">
        <f t="shared" si="0"/>
        <v>HOME / PRIVATE ADDRESS4</v>
      </c>
      <c r="B14" s="5" t="s">
        <v>9</v>
      </c>
      <c r="C14" s="1">
        <v>4</v>
      </c>
      <c r="D14" s="3">
        <v>6596</v>
      </c>
      <c r="E14" s="3">
        <v>6973</v>
      </c>
      <c r="F14" s="3">
        <v>7977</v>
      </c>
      <c r="G14" s="3">
        <v>7971</v>
      </c>
      <c r="H14" s="3">
        <v>8043</v>
      </c>
    </row>
    <row r="15" spans="1:8" x14ac:dyDescent="0.25">
      <c r="A15" s="1" t="str">
        <f t="shared" si="0"/>
        <v>HOME / PRIVATE ADDRESS1 - least deprived</v>
      </c>
      <c r="B15" s="5" t="s">
        <v>9</v>
      </c>
      <c r="C15" s="1" t="s">
        <v>1</v>
      </c>
      <c r="D15" s="3">
        <v>5845</v>
      </c>
      <c r="E15" s="3">
        <v>6144</v>
      </c>
      <c r="F15" s="3">
        <v>8154</v>
      </c>
      <c r="G15" s="3">
        <v>8228</v>
      </c>
      <c r="H15" s="3">
        <v>8224</v>
      </c>
    </row>
    <row r="16" spans="1:8" x14ac:dyDescent="0.25">
      <c r="A16" s="1" t="str">
        <f t="shared" si="0"/>
        <v>HOME / PRIVATE ADDRESS5 - most deprived</v>
      </c>
      <c r="B16" s="5" t="s">
        <v>9</v>
      </c>
      <c r="C16" s="1" t="s">
        <v>3</v>
      </c>
      <c r="D16" s="3">
        <v>6925</v>
      </c>
      <c r="E16" s="3">
        <v>7103</v>
      </c>
      <c r="F16" s="3">
        <v>7523</v>
      </c>
      <c r="G16" s="3">
        <v>7539</v>
      </c>
      <c r="H16" s="3">
        <v>7458</v>
      </c>
    </row>
    <row r="17" spans="1:8" x14ac:dyDescent="0.25">
      <c r="A17" s="1" t="str">
        <f t="shared" si="0"/>
        <v>HOSPICE2</v>
      </c>
      <c r="B17" s="5" t="s">
        <v>8</v>
      </c>
      <c r="C17" s="1">
        <v>2</v>
      </c>
      <c r="D17" s="3">
        <v>3927</v>
      </c>
      <c r="E17" s="3">
        <v>3499</v>
      </c>
      <c r="F17" s="3">
        <v>4049</v>
      </c>
      <c r="G17" s="3">
        <v>4140</v>
      </c>
      <c r="H17" s="3">
        <v>4132</v>
      </c>
    </row>
    <row r="18" spans="1:8" x14ac:dyDescent="0.25">
      <c r="A18" s="1" t="str">
        <f t="shared" si="0"/>
        <v>HOSPICE3</v>
      </c>
      <c r="B18" s="5" t="s">
        <v>8</v>
      </c>
      <c r="C18" s="1">
        <v>3</v>
      </c>
      <c r="D18" s="3">
        <v>3804</v>
      </c>
      <c r="E18" s="3">
        <v>3318</v>
      </c>
      <c r="F18" s="3">
        <v>3858</v>
      </c>
      <c r="G18" s="3">
        <v>3819</v>
      </c>
      <c r="H18" s="3">
        <v>3928</v>
      </c>
    </row>
    <row r="19" spans="1:8" x14ac:dyDescent="0.25">
      <c r="A19" s="1" t="str">
        <f t="shared" si="0"/>
        <v>HOSPICE4</v>
      </c>
      <c r="B19" s="5" t="s">
        <v>8</v>
      </c>
      <c r="C19" s="1">
        <v>4</v>
      </c>
      <c r="D19" s="3">
        <v>3583</v>
      </c>
      <c r="E19" s="3">
        <v>3441</v>
      </c>
      <c r="F19" s="3">
        <v>3559</v>
      </c>
      <c r="G19" s="3">
        <v>3610</v>
      </c>
      <c r="H19" s="3">
        <v>3626</v>
      </c>
    </row>
    <row r="20" spans="1:8" x14ac:dyDescent="0.25">
      <c r="A20" s="1" t="str">
        <f t="shared" si="0"/>
        <v>HOSPICE1 - least deprived</v>
      </c>
      <c r="B20" s="5" t="s">
        <v>8</v>
      </c>
      <c r="C20" s="1" t="s">
        <v>1</v>
      </c>
      <c r="D20" s="3">
        <v>3520</v>
      </c>
      <c r="E20" s="3">
        <v>3364</v>
      </c>
      <c r="F20" s="3">
        <v>3842</v>
      </c>
      <c r="G20" s="3">
        <v>3881</v>
      </c>
      <c r="H20" s="3">
        <v>3925</v>
      </c>
    </row>
    <row r="21" spans="1:8" x14ac:dyDescent="0.25">
      <c r="A21" s="1" t="str">
        <f t="shared" si="0"/>
        <v>HOSPICE5 - most deprived</v>
      </c>
      <c r="B21" s="5" t="s">
        <v>8</v>
      </c>
      <c r="C21" s="1" t="s">
        <v>3</v>
      </c>
      <c r="D21" s="3">
        <v>3395</v>
      </c>
      <c r="E21" s="3">
        <v>3256</v>
      </c>
      <c r="F21" s="3">
        <v>3298</v>
      </c>
      <c r="G21" s="3">
        <v>3290</v>
      </c>
      <c r="H21" s="3">
        <v>3373</v>
      </c>
    </row>
    <row r="22" spans="1:8" x14ac:dyDescent="0.25">
      <c r="A22" s="1" t="str">
        <f t="shared" si="0"/>
        <v>HOSPITAL2</v>
      </c>
      <c r="B22" s="5" t="s">
        <v>2</v>
      </c>
      <c r="C22" s="1">
        <v>2</v>
      </c>
      <c r="D22" s="3">
        <v>9048</v>
      </c>
      <c r="E22" s="3">
        <v>7713</v>
      </c>
      <c r="F22" s="3">
        <v>9428</v>
      </c>
      <c r="G22" s="3">
        <v>9747</v>
      </c>
      <c r="H22" s="3">
        <v>9534</v>
      </c>
    </row>
    <row r="23" spans="1:8" x14ac:dyDescent="0.25">
      <c r="A23" s="1" t="str">
        <f t="shared" si="0"/>
        <v>HOSPITAL3</v>
      </c>
      <c r="B23" s="5" t="s">
        <v>2</v>
      </c>
      <c r="C23" s="1">
        <v>3</v>
      </c>
      <c r="D23" s="3">
        <v>9553</v>
      </c>
      <c r="E23" s="3">
        <v>7961</v>
      </c>
      <c r="F23" s="3">
        <v>10064</v>
      </c>
      <c r="G23" s="3">
        <v>9903</v>
      </c>
      <c r="H23" s="3">
        <v>9765</v>
      </c>
    </row>
    <row r="24" spans="1:8" x14ac:dyDescent="0.25">
      <c r="A24" s="1" t="str">
        <f t="shared" si="0"/>
        <v>HOSPITAL4</v>
      </c>
      <c r="B24" s="5" t="s">
        <v>2</v>
      </c>
      <c r="C24" s="1">
        <v>4</v>
      </c>
      <c r="D24" s="3">
        <v>9781</v>
      </c>
      <c r="E24" s="3">
        <v>8635</v>
      </c>
      <c r="F24" s="3">
        <v>9992</v>
      </c>
      <c r="G24" s="3">
        <v>10071</v>
      </c>
      <c r="H24" s="3">
        <v>10100</v>
      </c>
    </row>
    <row r="25" spans="1:8" x14ac:dyDescent="0.25">
      <c r="A25" s="1" t="str">
        <f t="shared" si="0"/>
        <v>HOSPITAL1 - least deprived</v>
      </c>
      <c r="B25" s="5" t="s">
        <v>2</v>
      </c>
      <c r="C25" s="1" t="s">
        <v>1</v>
      </c>
      <c r="D25" s="3">
        <v>7873</v>
      </c>
      <c r="E25" s="3">
        <v>6682</v>
      </c>
      <c r="F25" s="3">
        <v>8691</v>
      </c>
      <c r="G25" s="3">
        <v>8586</v>
      </c>
      <c r="H25" s="3">
        <v>8489</v>
      </c>
    </row>
    <row r="26" spans="1:8" x14ac:dyDescent="0.25">
      <c r="A26" s="1" t="str">
        <f t="shared" si="0"/>
        <v>HOSPITAL5 - most deprived</v>
      </c>
      <c r="B26" s="5" t="s">
        <v>2</v>
      </c>
      <c r="C26" s="1" t="s">
        <v>3</v>
      </c>
      <c r="D26" s="3">
        <v>9839</v>
      </c>
      <c r="E26" s="3">
        <v>9083</v>
      </c>
      <c r="F26" s="3">
        <v>9751</v>
      </c>
      <c r="G26" s="3">
        <v>9899</v>
      </c>
      <c r="H26" s="3">
        <v>9777</v>
      </c>
    </row>
    <row r="27" spans="1:8" x14ac:dyDescent="0.25">
      <c r="A27" s="1" t="str">
        <f t="shared" si="0"/>
        <v>OTHER2</v>
      </c>
      <c r="B27" s="5" t="s">
        <v>5</v>
      </c>
      <c r="C27" s="1">
        <v>2</v>
      </c>
      <c r="D27" s="3">
        <v>179</v>
      </c>
      <c r="E27" s="3">
        <v>307</v>
      </c>
      <c r="F27" s="3">
        <v>495</v>
      </c>
      <c r="G27" s="3">
        <v>585</v>
      </c>
      <c r="H27" s="3">
        <v>658</v>
      </c>
    </row>
    <row r="28" spans="1:8" x14ac:dyDescent="0.25">
      <c r="A28" s="1" t="str">
        <f t="shared" si="0"/>
        <v>OTHER3</v>
      </c>
      <c r="B28" s="5" t="s">
        <v>5</v>
      </c>
      <c r="C28" s="1">
        <v>3</v>
      </c>
      <c r="D28" s="3">
        <v>182</v>
      </c>
      <c r="E28" s="3">
        <v>305</v>
      </c>
      <c r="F28" s="3">
        <v>544</v>
      </c>
      <c r="G28" s="3">
        <v>643</v>
      </c>
      <c r="H28" s="3">
        <v>661</v>
      </c>
    </row>
    <row r="29" spans="1:8" x14ac:dyDescent="0.25">
      <c r="A29" s="1" t="str">
        <f t="shared" si="0"/>
        <v>OTHER4</v>
      </c>
      <c r="B29" s="5" t="s">
        <v>5</v>
      </c>
      <c r="C29" s="1">
        <v>4</v>
      </c>
      <c r="D29" s="3">
        <v>131</v>
      </c>
      <c r="E29" s="3">
        <v>322</v>
      </c>
      <c r="F29" s="3">
        <v>442</v>
      </c>
      <c r="G29" s="3">
        <v>638</v>
      </c>
      <c r="H29" s="3">
        <v>613</v>
      </c>
    </row>
    <row r="30" spans="1:8" x14ac:dyDescent="0.25">
      <c r="A30" s="1" t="str">
        <f t="shared" si="0"/>
        <v>OTHER1 - least deprived</v>
      </c>
      <c r="B30" s="5" t="s">
        <v>5</v>
      </c>
      <c r="C30" s="1" t="s">
        <v>1</v>
      </c>
      <c r="D30" s="3">
        <v>161</v>
      </c>
      <c r="E30" s="3">
        <v>297</v>
      </c>
      <c r="F30" s="3">
        <v>492</v>
      </c>
      <c r="G30" s="3">
        <v>556</v>
      </c>
      <c r="H30" s="3">
        <v>617</v>
      </c>
    </row>
    <row r="31" spans="1:8" x14ac:dyDescent="0.25">
      <c r="A31" s="1" t="str">
        <f t="shared" si="0"/>
        <v>OTHER5 - most deprived</v>
      </c>
      <c r="B31" s="5" t="s">
        <v>5</v>
      </c>
      <c r="C31" s="1" t="s">
        <v>3</v>
      </c>
      <c r="D31" s="3">
        <v>100</v>
      </c>
      <c r="E31" s="3">
        <v>275</v>
      </c>
      <c r="F31" s="3">
        <v>413</v>
      </c>
      <c r="G31" s="3">
        <v>536</v>
      </c>
      <c r="H31" s="3">
        <v>561</v>
      </c>
    </row>
    <row r="32" spans="1:8" x14ac:dyDescent="0.25">
      <c r="A32" s="1" t="str">
        <f t="shared" si="0"/>
        <v>UNKNOWN2</v>
      </c>
      <c r="B32" s="5" t="s">
        <v>4</v>
      </c>
      <c r="C32" s="1">
        <v>2</v>
      </c>
      <c r="D32" s="3">
        <v>4482</v>
      </c>
      <c r="E32" s="3">
        <v>6893</v>
      </c>
      <c r="F32" s="3">
        <v>2351</v>
      </c>
      <c r="G32" s="3">
        <v>2703</v>
      </c>
      <c r="H32" s="3">
        <v>2859</v>
      </c>
    </row>
    <row r="33" spans="1:8" x14ac:dyDescent="0.25">
      <c r="A33" s="1" t="str">
        <f t="shared" si="0"/>
        <v>UNKNOWN3</v>
      </c>
      <c r="B33" s="5" t="s">
        <v>4</v>
      </c>
      <c r="C33" s="1">
        <v>3</v>
      </c>
      <c r="D33" s="3">
        <v>4264</v>
      </c>
      <c r="E33" s="3">
        <v>6552</v>
      </c>
      <c r="F33" s="3">
        <v>2310</v>
      </c>
      <c r="G33" s="3">
        <v>2607</v>
      </c>
      <c r="H33" s="3">
        <v>2778</v>
      </c>
    </row>
    <row r="34" spans="1:8" x14ac:dyDescent="0.25">
      <c r="A34" s="1" t="str">
        <f t="shared" si="0"/>
        <v>UNKNOWN4</v>
      </c>
      <c r="B34" s="5" t="s">
        <v>4</v>
      </c>
      <c r="C34" s="1">
        <v>4</v>
      </c>
      <c r="D34" s="3">
        <v>3403</v>
      </c>
      <c r="E34" s="3">
        <v>5187</v>
      </c>
      <c r="F34" s="3">
        <v>2113</v>
      </c>
      <c r="G34" s="3">
        <v>2362</v>
      </c>
      <c r="H34" s="3">
        <v>2533</v>
      </c>
    </row>
    <row r="35" spans="1:8" x14ac:dyDescent="0.25">
      <c r="A35" s="1" t="str">
        <f t="shared" si="0"/>
        <v>UNKNOWN1 - least deprived</v>
      </c>
      <c r="B35" s="5" t="s">
        <v>4</v>
      </c>
      <c r="C35" s="1" t="s">
        <v>1</v>
      </c>
      <c r="D35" s="3">
        <v>4661</v>
      </c>
      <c r="E35" s="3">
        <v>6888</v>
      </c>
      <c r="F35" s="3">
        <v>2165</v>
      </c>
      <c r="G35" s="3">
        <v>2392</v>
      </c>
      <c r="H35" s="3">
        <v>2514</v>
      </c>
    </row>
    <row r="36" spans="1:8" x14ac:dyDescent="0.25">
      <c r="A36" s="1" t="str">
        <f t="shared" si="0"/>
        <v>UNKNOWN5 - most deprived</v>
      </c>
      <c r="B36" s="5" t="s">
        <v>4</v>
      </c>
      <c r="C36" s="1" t="s">
        <v>3</v>
      </c>
      <c r="D36" s="3">
        <v>1714</v>
      </c>
      <c r="E36" s="3">
        <v>3040</v>
      </c>
      <c r="F36" s="3">
        <v>1659</v>
      </c>
      <c r="G36" s="3">
        <v>1723</v>
      </c>
      <c r="H36" s="3">
        <v>2014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>
      <selection activeCell="P27" sqref="P27"/>
    </sheetView>
  </sheetViews>
  <sheetFormatPr defaultRowHeight="15" x14ac:dyDescent="0.25"/>
  <cols>
    <col min="1" max="1" width="9.140625" style="1"/>
  </cols>
  <sheetData>
    <row r="1" spans="1:25" s="1" customFormat="1" x14ac:dyDescent="0.25">
      <c r="A1" s="32" t="s">
        <v>19</v>
      </c>
      <c r="B1" s="32"/>
      <c r="C1" s="32"/>
      <c r="D1" s="32"/>
      <c r="E1" s="32"/>
      <c r="F1" s="32"/>
      <c r="G1" s="32"/>
      <c r="H1" s="32"/>
      <c r="J1" s="32" t="s">
        <v>20</v>
      </c>
      <c r="K1" s="32"/>
      <c r="L1" s="32"/>
      <c r="M1" s="32"/>
      <c r="N1" s="32"/>
      <c r="O1" s="32"/>
      <c r="P1" s="32"/>
      <c r="S1" s="32" t="s">
        <v>21</v>
      </c>
      <c r="T1" s="32"/>
      <c r="U1" s="32"/>
      <c r="V1" s="32"/>
      <c r="W1" s="32"/>
      <c r="X1" s="32"/>
      <c r="Y1" s="32"/>
    </row>
    <row r="2" spans="1:25" x14ac:dyDescent="0.25">
      <c r="B2" s="1" t="s">
        <v>11</v>
      </c>
      <c r="C2" s="4" t="s">
        <v>0</v>
      </c>
      <c r="D2" s="4">
        <v>2011</v>
      </c>
      <c r="E2" s="4">
        <v>2012</v>
      </c>
      <c r="F2" s="4">
        <v>2013</v>
      </c>
      <c r="G2" s="4">
        <v>2014</v>
      </c>
      <c r="H2" s="4">
        <v>2015</v>
      </c>
      <c r="J2" s="1" t="s">
        <v>11</v>
      </c>
      <c r="K2" s="4" t="s">
        <v>0</v>
      </c>
      <c r="L2" s="4">
        <v>2011</v>
      </c>
      <c r="M2" s="4">
        <v>2012</v>
      </c>
      <c r="N2" s="4">
        <v>2013</v>
      </c>
      <c r="O2" s="4">
        <v>2014</v>
      </c>
      <c r="P2" s="4">
        <v>2015</v>
      </c>
      <c r="Q2" s="1"/>
      <c r="R2" s="1"/>
      <c r="S2" s="1" t="s">
        <v>11</v>
      </c>
      <c r="T2" s="4" t="s">
        <v>0</v>
      </c>
      <c r="U2" s="4">
        <v>2011</v>
      </c>
      <c r="V2" s="4">
        <v>2012</v>
      </c>
      <c r="W2" s="4">
        <v>2013</v>
      </c>
      <c r="X2" s="4">
        <v>2014</v>
      </c>
      <c r="Y2" s="4">
        <v>2015</v>
      </c>
    </row>
    <row r="3" spans="1:25" x14ac:dyDescent="0.25">
      <c r="A3" s="1" t="str">
        <f>B3&amp;C3</f>
        <v>All2</v>
      </c>
      <c r="B3" s="1" t="s">
        <v>10</v>
      </c>
      <c r="C3" s="1">
        <v>2</v>
      </c>
      <c r="D3" s="3">
        <v>3.7513291812243659</v>
      </c>
      <c r="E3" s="3">
        <v>3.8748739401635977</v>
      </c>
      <c r="F3" s="3">
        <v>4.0182627895662586</v>
      </c>
      <c r="G3" s="3">
        <v>4.4254083484573501</v>
      </c>
      <c r="H3" s="3">
        <v>4.2878385748045806</v>
      </c>
      <c r="J3" s="1" t="s">
        <v>10</v>
      </c>
      <c r="K3" s="1">
        <v>2</v>
      </c>
      <c r="L3" s="3">
        <v>3.868905398202235</v>
      </c>
      <c r="M3" s="3">
        <v>4.0671233254920169</v>
      </c>
      <c r="N3" s="3">
        <v>4.19301836210873</v>
      </c>
      <c r="O3" s="3">
        <v>5.0637455763755419</v>
      </c>
      <c r="P3" s="3">
        <v>4.9207808902283112</v>
      </c>
      <c r="Q3" s="1"/>
      <c r="R3" s="1"/>
      <c r="S3" s="1" t="s">
        <v>10</v>
      </c>
      <c r="T3" s="1">
        <v>2</v>
      </c>
      <c r="U3" s="3">
        <v>26332</v>
      </c>
      <c r="V3" s="3">
        <v>26773</v>
      </c>
      <c r="W3" s="3">
        <v>26721</v>
      </c>
      <c r="X3" s="3">
        <v>27550</v>
      </c>
      <c r="Y3" s="3">
        <v>27505</v>
      </c>
    </row>
    <row r="4" spans="1:25" x14ac:dyDescent="0.25">
      <c r="A4" s="1" t="str">
        <f t="shared" ref="A4:A44" si="0">B4&amp;C4</f>
        <v>All3</v>
      </c>
      <c r="B4" s="1" t="s">
        <v>10</v>
      </c>
      <c r="C4" s="1">
        <v>3</v>
      </c>
      <c r="D4" s="3">
        <v>3.8562162977487837</v>
      </c>
      <c r="E4" s="3">
        <v>4.0377351363602028</v>
      </c>
      <c r="F4" s="3">
        <v>4.1725190839694655</v>
      </c>
      <c r="G4" s="3">
        <v>4.5599543765407118</v>
      </c>
      <c r="H4" s="3">
        <v>4.3778634361233477</v>
      </c>
      <c r="J4" s="1" t="s">
        <v>10</v>
      </c>
      <c r="K4" s="1">
        <v>3</v>
      </c>
      <c r="L4" s="3">
        <v>4.0337532116623818</v>
      </c>
      <c r="M4" s="3">
        <v>4.1331450886590559</v>
      </c>
      <c r="N4" s="3">
        <v>4.2573070952345375</v>
      </c>
      <c r="O4" s="3">
        <v>5.9936221356113135</v>
      </c>
      <c r="P4" s="3">
        <v>4.917826352200426</v>
      </c>
      <c r="Q4" s="1"/>
      <c r="R4" s="1"/>
      <c r="S4" s="1" t="s">
        <v>10</v>
      </c>
      <c r="T4" s="1">
        <v>3</v>
      </c>
      <c r="U4" s="3">
        <v>26519</v>
      </c>
      <c r="V4" s="3">
        <v>26474</v>
      </c>
      <c r="W4" s="3">
        <v>26855</v>
      </c>
      <c r="X4" s="3">
        <v>27179</v>
      </c>
      <c r="Y4" s="3">
        <v>27240</v>
      </c>
    </row>
    <row r="5" spans="1:25" x14ac:dyDescent="0.25">
      <c r="A5" s="1" t="str">
        <f t="shared" si="0"/>
        <v>All4</v>
      </c>
      <c r="B5" s="1" t="s">
        <v>10</v>
      </c>
      <c r="C5" s="1">
        <v>4</v>
      </c>
      <c r="D5" s="3">
        <v>4.1627742669859087</v>
      </c>
      <c r="E5" s="3">
        <v>4.2694792708253209</v>
      </c>
      <c r="F5" s="3">
        <v>4.4819540364430921</v>
      </c>
      <c r="G5" s="3">
        <v>4.7765578975555645</v>
      </c>
      <c r="H5" s="3">
        <v>4.6019964457216318</v>
      </c>
      <c r="J5" s="1" t="s">
        <v>10</v>
      </c>
      <c r="K5" s="1">
        <v>4</v>
      </c>
      <c r="L5" s="3">
        <v>4.3138927746531479</v>
      </c>
      <c r="M5" s="3">
        <v>4.4198295470792406</v>
      </c>
      <c r="N5" s="3">
        <v>5.5120683738496394</v>
      </c>
      <c r="O5" s="3">
        <v>4.7987656004885633</v>
      </c>
      <c r="P5" s="3">
        <v>5.8311354607693442</v>
      </c>
      <c r="Q5" s="1"/>
      <c r="R5" s="1"/>
      <c r="S5" s="1" t="s">
        <v>10</v>
      </c>
      <c r="T5" s="1">
        <v>4</v>
      </c>
      <c r="U5" s="3">
        <v>25477</v>
      </c>
      <c r="V5" s="3">
        <v>26002</v>
      </c>
      <c r="W5" s="3">
        <v>25629</v>
      </c>
      <c r="X5" s="3">
        <v>26141</v>
      </c>
      <c r="Y5" s="3">
        <v>26447</v>
      </c>
    </row>
    <row r="6" spans="1:25" x14ac:dyDescent="0.25">
      <c r="A6" s="1" t="str">
        <f t="shared" si="0"/>
        <v>All1 - least deprived</v>
      </c>
      <c r="B6" s="1" t="s">
        <v>10</v>
      </c>
      <c r="C6" s="1" t="s">
        <v>1</v>
      </c>
      <c r="D6" s="3">
        <v>3.599663724253888</v>
      </c>
      <c r="E6" s="3">
        <v>3.7124979618457523</v>
      </c>
      <c r="F6" s="3">
        <v>3.8782196662886763</v>
      </c>
      <c r="G6" s="3">
        <v>4.1733044559419241</v>
      </c>
      <c r="H6" s="3">
        <v>4.1606422494707829</v>
      </c>
      <c r="J6" s="1" t="s">
        <v>10</v>
      </c>
      <c r="K6" s="1" t="s">
        <v>1</v>
      </c>
      <c r="L6" s="3">
        <v>3.9231509564105784</v>
      </c>
      <c r="M6" s="3">
        <v>3.9962542494144424</v>
      </c>
      <c r="N6" s="3">
        <v>4.1275618345273255</v>
      </c>
      <c r="O6" s="3">
        <v>4.4345886422207119</v>
      </c>
      <c r="P6" s="3">
        <v>4.699526856934356</v>
      </c>
      <c r="Q6" s="1"/>
      <c r="R6" s="1"/>
      <c r="S6" s="1" t="s">
        <v>10</v>
      </c>
      <c r="T6" s="1" t="s">
        <v>1</v>
      </c>
      <c r="U6" s="3">
        <v>23790</v>
      </c>
      <c r="V6" s="3">
        <v>24532</v>
      </c>
      <c r="W6" s="3">
        <v>24692</v>
      </c>
      <c r="X6" s="3">
        <v>24933</v>
      </c>
      <c r="Y6" s="3">
        <v>25037</v>
      </c>
    </row>
    <row r="7" spans="1:25" x14ac:dyDescent="0.25">
      <c r="A7" s="1" t="str">
        <f t="shared" si="0"/>
        <v>All5 - most deprived</v>
      </c>
      <c r="B7" s="1" t="s">
        <v>10</v>
      </c>
      <c r="C7" s="1" t="s">
        <v>3</v>
      </c>
      <c r="D7" s="3">
        <v>4.4040455334095041</v>
      </c>
      <c r="E7" s="3">
        <v>4.5153483369187493</v>
      </c>
      <c r="F7" s="3">
        <v>4.8035379812695114</v>
      </c>
      <c r="G7" s="3">
        <v>5.2075634747541253</v>
      </c>
      <c r="H7" s="3">
        <v>4.8827107572974073</v>
      </c>
      <c r="J7" s="1" t="s">
        <v>10</v>
      </c>
      <c r="K7" s="1" t="s">
        <v>3</v>
      </c>
      <c r="L7" s="3">
        <v>4.4295308649731435</v>
      </c>
      <c r="M7" s="3">
        <v>4.5148260436131613</v>
      </c>
      <c r="N7" s="3">
        <v>4.981336710251119</v>
      </c>
      <c r="O7" s="3">
        <v>12.013115346252182</v>
      </c>
      <c r="P7" s="3">
        <v>5.876821472528917</v>
      </c>
      <c r="Q7" s="1"/>
      <c r="R7" s="1"/>
      <c r="S7" s="1" t="s">
        <v>10</v>
      </c>
      <c r="T7" s="1" t="s">
        <v>3</v>
      </c>
      <c r="U7" s="3">
        <v>23631</v>
      </c>
      <c r="V7" s="3">
        <v>24172</v>
      </c>
      <c r="W7" s="3">
        <v>24025</v>
      </c>
      <c r="X7" s="3">
        <v>24301</v>
      </c>
      <c r="Y7" s="3">
        <v>24495</v>
      </c>
    </row>
    <row r="8" spans="1:25" x14ac:dyDescent="0.25">
      <c r="A8" s="1" t="str">
        <f t="shared" si="0"/>
        <v>CARE HOME SERVICE / OTHER INST.2</v>
      </c>
      <c r="B8" s="5" t="s">
        <v>7</v>
      </c>
      <c r="C8" s="1">
        <v>2</v>
      </c>
      <c r="D8" s="3">
        <v>3.7225579053373616</v>
      </c>
      <c r="E8" s="3">
        <v>4.0723822909346454</v>
      </c>
      <c r="F8" s="3">
        <v>4.1956124314442409</v>
      </c>
      <c r="G8" s="3">
        <v>4.6581081081081077</v>
      </c>
      <c r="H8" s="3">
        <v>4.35016393442623</v>
      </c>
      <c r="J8" s="5" t="s">
        <v>7</v>
      </c>
      <c r="K8" s="1">
        <v>2</v>
      </c>
      <c r="L8" s="3">
        <v>3.7177584187751149</v>
      </c>
      <c r="M8" s="3">
        <v>4.1722363301229528</v>
      </c>
      <c r="N8" s="3">
        <v>4.0801578467722388</v>
      </c>
      <c r="O8" s="3">
        <v>5.0533999495223805</v>
      </c>
      <c r="P8" s="3">
        <v>6.0283131435178419</v>
      </c>
      <c r="Q8" s="1"/>
      <c r="R8" s="1"/>
      <c r="S8" s="5" t="s">
        <v>7</v>
      </c>
      <c r="T8" s="1">
        <v>2</v>
      </c>
      <c r="U8" s="3">
        <v>1986</v>
      </c>
      <c r="V8" s="3">
        <v>1423</v>
      </c>
      <c r="W8" s="3">
        <v>1641</v>
      </c>
      <c r="X8" s="3">
        <v>1480</v>
      </c>
      <c r="Y8" s="3">
        <v>1525</v>
      </c>
    </row>
    <row r="9" spans="1:25" x14ac:dyDescent="0.25">
      <c r="A9" s="1" t="str">
        <f t="shared" si="0"/>
        <v>CARE HOME SERVICE / OTHER INST.3</v>
      </c>
      <c r="B9" s="5" t="s">
        <v>7</v>
      </c>
      <c r="C9" s="1">
        <v>3</v>
      </c>
      <c r="D9" s="3">
        <v>3.9380692167577411</v>
      </c>
      <c r="E9" s="3">
        <v>4.156394963552021</v>
      </c>
      <c r="F9" s="3">
        <v>4.3489808523780109</v>
      </c>
      <c r="G9" s="3">
        <v>4.7192052980132448</v>
      </c>
      <c r="H9" s="3">
        <v>4.3615635179153092</v>
      </c>
      <c r="J9" s="5" t="s">
        <v>7</v>
      </c>
      <c r="K9" s="1">
        <v>3</v>
      </c>
      <c r="L9" s="3">
        <v>4.1090808605659337</v>
      </c>
      <c r="M9" s="3">
        <v>4.1900389320850477</v>
      </c>
      <c r="N9" s="3">
        <v>4.4592528085859406</v>
      </c>
      <c r="O9" s="3">
        <v>4.9277714142304028</v>
      </c>
      <c r="P9" s="3">
        <v>4.7692745046688829</v>
      </c>
      <c r="Q9" s="1"/>
      <c r="R9" s="1"/>
      <c r="S9" s="5" t="s">
        <v>7</v>
      </c>
      <c r="T9" s="1">
        <v>3</v>
      </c>
      <c r="U9" s="3">
        <v>2196</v>
      </c>
      <c r="V9" s="3">
        <v>1509</v>
      </c>
      <c r="W9" s="3">
        <v>1619</v>
      </c>
      <c r="X9" s="3">
        <v>1510</v>
      </c>
      <c r="Y9" s="3">
        <v>1535</v>
      </c>
    </row>
    <row r="10" spans="1:25" x14ac:dyDescent="0.25">
      <c r="A10" s="1" t="str">
        <f t="shared" si="0"/>
        <v>CARE HOME SERVICE / OTHER INST.4</v>
      </c>
      <c r="B10" s="5" t="s">
        <v>7</v>
      </c>
      <c r="C10" s="1">
        <v>4</v>
      </c>
      <c r="D10" s="3">
        <v>4.4261220373171959</v>
      </c>
      <c r="E10" s="3">
        <v>4.587950138504155</v>
      </c>
      <c r="F10" s="3">
        <v>4.615135834411384</v>
      </c>
      <c r="G10" s="3">
        <v>5.1222296843519137</v>
      </c>
      <c r="H10" s="3">
        <v>4.6847258485639687</v>
      </c>
      <c r="J10" s="5" t="s">
        <v>7</v>
      </c>
      <c r="K10" s="1">
        <v>4</v>
      </c>
      <c r="L10" s="3">
        <v>4.7784902596624264</v>
      </c>
      <c r="M10" s="3">
        <v>4.3805332562864674</v>
      </c>
      <c r="N10" s="3">
        <v>4.5034331256067466</v>
      </c>
      <c r="O10" s="3">
        <v>5.4075660230813494</v>
      </c>
      <c r="P10" s="3">
        <v>8.0796460926778124</v>
      </c>
      <c r="Q10" s="1"/>
      <c r="R10" s="1"/>
      <c r="S10" s="5" t="s">
        <v>7</v>
      </c>
      <c r="T10" s="1">
        <v>4</v>
      </c>
      <c r="U10" s="3">
        <v>1983</v>
      </c>
      <c r="V10" s="3">
        <v>1444</v>
      </c>
      <c r="W10" s="3">
        <v>1546</v>
      </c>
      <c r="X10" s="3">
        <v>1489</v>
      </c>
      <c r="Y10" s="3">
        <v>1532</v>
      </c>
    </row>
    <row r="11" spans="1:25" x14ac:dyDescent="0.25">
      <c r="A11" s="1" t="str">
        <f t="shared" si="0"/>
        <v>CARE HOME SERVICE / OTHER INST.1 - least deprived</v>
      </c>
      <c r="B11" s="5" t="s">
        <v>7</v>
      </c>
      <c r="C11" s="1" t="s">
        <v>1</v>
      </c>
      <c r="D11" s="3">
        <v>3.8069364161849713</v>
      </c>
      <c r="E11" s="3">
        <v>4.0708729472774419</v>
      </c>
      <c r="F11" s="3">
        <v>4.2114243323442135</v>
      </c>
      <c r="G11" s="3">
        <v>4.2224806201550384</v>
      </c>
      <c r="H11" s="3">
        <v>4.0954258675078865</v>
      </c>
      <c r="J11" s="5" t="s">
        <v>7</v>
      </c>
      <c r="K11" s="1" t="s">
        <v>1</v>
      </c>
      <c r="L11" s="3">
        <v>4.0366680195934119</v>
      </c>
      <c r="M11" s="3">
        <v>4.4508259427823038</v>
      </c>
      <c r="N11" s="3">
        <v>4.4450571520332325</v>
      </c>
      <c r="O11" s="3">
        <v>4.3906547967068033</v>
      </c>
      <c r="P11" s="3">
        <v>5.2137767133280297</v>
      </c>
      <c r="Q11" s="1"/>
      <c r="R11" s="1"/>
      <c r="S11" s="5" t="s">
        <v>7</v>
      </c>
      <c r="T11" s="1" t="s">
        <v>1</v>
      </c>
      <c r="U11" s="3">
        <v>1730</v>
      </c>
      <c r="V11" s="3">
        <v>1157</v>
      </c>
      <c r="W11" s="3">
        <v>1348</v>
      </c>
      <c r="X11" s="3">
        <v>1290</v>
      </c>
      <c r="Y11" s="3">
        <v>1268</v>
      </c>
    </row>
    <row r="12" spans="1:25" x14ac:dyDescent="0.25">
      <c r="A12" s="1" t="str">
        <f t="shared" si="0"/>
        <v>CARE HOME SERVICE / OTHER INST.5 - most deprived</v>
      </c>
      <c r="B12" s="5" t="s">
        <v>7</v>
      </c>
      <c r="C12" s="1" t="s">
        <v>3</v>
      </c>
      <c r="D12" s="3">
        <v>4.5120627261761159</v>
      </c>
      <c r="E12" s="3">
        <v>4.8883392226148406</v>
      </c>
      <c r="F12" s="3">
        <v>5.0079652425778418</v>
      </c>
      <c r="G12" s="3">
        <v>5.1917808219178081</v>
      </c>
      <c r="H12" s="3">
        <v>5.2157012195121952</v>
      </c>
      <c r="J12" s="5" t="s">
        <v>7</v>
      </c>
      <c r="K12" s="1" t="s">
        <v>3</v>
      </c>
      <c r="L12" s="3">
        <v>4.3614774634449152</v>
      </c>
      <c r="M12" s="3">
        <v>4.501638676741587</v>
      </c>
      <c r="N12" s="3">
        <v>4.7878857079523351</v>
      </c>
      <c r="O12" s="3">
        <v>5.0476534354112328</v>
      </c>
      <c r="P12" s="3">
        <v>12.255603383994618</v>
      </c>
      <c r="Q12" s="1"/>
      <c r="R12" s="1"/>
      <c r="S12" s="5" t="s">
        <v>7</v>
      </c>
      <c r="T12" s="1" t="s">
        <v>3</v>
      </c>
      <c r="U12" s="3">
        <v>1658</v>
      </c>
      <c r="V12" s="3">
        <v>1415</v>
      </c>
      <c r="W12" s="3">
        <v>1381</v>
      </c>
      <c r="X12" s="3">
        <v>1314</v>
      </c>
      <c r="Y12" s="3">
        <v>1312</v>
      </c>
    </row>
    <row r="13" spans="1:25" x14ac:dyDescent="0.25">
      <c r="A13" s="1" t="str">
        <f t="shared" si="0"/>
        <v>HOME / PRIVATE ADDRESS2</v>
      </c>
      <c r="B13" s="5" t="s">
        <v>9</v>
      </c>
      <c r="C13" s="1">
        <v>2</v>
      </c>
      <c r="D13" s="3">
        <v>3.1497764530551415</v>
      </c>
      <c r="E13" s="3">
        <v>3.247189391755549</v>
      </c>
      <c r="F13" s="3">
        <v>3.2105743976247574</v>
      </c>
      <c r="G13" s="3">
        <v>3.6321528948847668</v>
      </c>
      <c r="H13" s="3">
        <v>3.4508355121064</v>
      </c>
      <c r="J13" s="5" t="s">
        <v>9</v>
      </c>
      <c r="K13" s="1">
        <v>2</v>
      </c>
      <c r="L13" s="3">
        <v>3.5132030565994365</v>
      </c>
      <c r="M13" s="3">
        <v>3.8448554447426457</v>
      </c>
      <c r="N13" s="3">
        <v>3.7047822121198126</v>
      </c>
      <c r="O13" s="3">
        <v>5.6072690890745234</v>
      </c>
      <c r="P13" s="3">
        <v>4.2003863369460168</v>
      </c>
      <c r="Q13" s="1"/>
      <c r="R13" s="1"/>
      <c r="S13" s="5" t="s">
        <v>9</v>
      </c>
      <c r="T13" s="1">
        <v>2</v>
      </c>
      <c r="U13" s="3">
        <v>6710</v>
      </c>
      <c r="V13" s="3">
        <v>6938</v>
      </c>
      <c r="W13" s="3">
        <v>8757</v>
      </c>
      <c r="X13" s="3">
        <v>8895</v>
      </c>
      <c r="Y13" s="3">
        <v>8797</v>
      </c>
    </row>
    <row r="14" spans="1:25" x14ac:dyDescent="0.25">
      <c r="A14" s="1" t="str">
        <f t="shared" si="0"/>
        <v>HOME / PRIVATE ADDRESS3</v>
      </c>
      <c r="B14" s="5" t="s">
        <v>9</v>
      </c>
      <c r="C14" s="1">
        <v>3</v>
      </c>
      <c r="D14" s="3">
        <v>3.2027607361963191</v>
      </c>
      <c r="E14" s="3">
        <v>3.3400205008053887</v>
      </c>
      <c r="F14" s="3">
        <v>3.3960992907801417</v>
      </c>
      <c r="G14" s="3">
        <v>3.6483845004024378</v>
      </c>
      <c r="H14" s="3">
        <v>3.5703954275049576</v>
      </c>
      <c r="J14" s="5" t="s">
        <v>9</v>
      </c>
      <c r="K14" s="1">
        <v>3</v>
      </c>
      <c r="L14" s="3">
        <v>3.7579786840747089</v>
      </c>
      <c r="M14" s="3">
        <v>3.7543661829951871</v>
      </c>
      <c r="N14" s="3">
        <v>3.9143156236844319</v>
      </c>
      <c r="O14" s="3">
        <v>4.1562009596505129</v>
      </c>
      <c r="P14" s="3">
        <v>4.4499441129563104</v>
      </c>
      <c r="Q14" s="1"/>
      <c r="R14" s="1"/>
      <c r="S14" s="5" t="s">
        <v>9</v>
      </c>
      <c r="T14" s="1">
        <v>3</v>
      </c>
      <c r="U14" s="3">
        <v>6520</v>
      </c>
      <c r="V14" s="3">
        <v>6829</v>
      </c>
      <c r="W14" s="3">
        <v>8460</v>
      </c>
      <c r="X14" s="3">
        <v>8697</v>
      </c>
      <c r="Y14" s="3">
        <v>8573</v>
      </c>
    </row>
    <row r="15" spans="1:25" x14ac:dyDescent="0.25">
      <c r="A15" s="1" t="str">
        <f t="shared" si="0"/>
        <v>HOME / PRIVATE ADDRESS4</v>
      </c>
      <c r="B15" s="5" t="s">
        <v>9</v>
      </c>
      <c r="C15" s="1">
        <v>4</v>
      </c>
      <c r="D15" s="3">
        <v>3.5332019405700423</v>
      </c>
      <c r="E15" s="3">
        <v>3.6185286103542236</v>
      </c>
      <c r="F15" s="3">
        <v>3.5649993731979439</v>
      </c>
      <c r="G15" s="3">
        <v>3.91381257056831</v>
      </c>
      <c r="H15" s="3">
        <v>3.7576774835260474</v>
      </c>
      <c r="J15" s="5" t="s">
        <v>9</v>
      </c>
      <c r="K15" s="1">
        <v>4</v>
      </c>
      <c r="L15" s="3">
        <v>4.0140716997920318</v>
      </c>
      <c r="M15" s="3">
        <v>4.3962719254113924</v>
      </c>
      <c r="N15" s="3">
        <v>4.0374772005001196</v>
      </c>
      <c r="O15" s="3">
        <v>4.3222425117915142</v>
      </c>
      <c r="P15" s="3">
        <v>4.5553698375161735</v>
      </c>
      <c r="Q15" s="1"/>
      <c r="R15" s="1"/>
      <c r="S15" s="5" t="s">
        <v>9</v>
      </c>
      <c r="T15" s="1">
        <v>4</v>
      </c>
      <c r="U15" s="3">
        <v>6596</v>
      </c>
      <c r="V15" s="3">
        <v>6973</v>
      </c>
      <c r="W15" s="3">
        <v>7977</v>
      </c>
      <c r="X15" s="3">
        <v>7971</v>
      </c>
      <c r="Y15" s="3">
        <v>8043</v>
      </c>
    </row>
    <row r="16" spans="1:25" x14ac:dyDescent="0.25">
      <c r="A16" s="1" t="str">
        <f t="shared" si="0"/>
        <v>HOME / PRIVATE ADDRESS1 - least deprived</v>
      </c>
      <c r="B16" s="5" t="s">
        <v>9</v>
      </c>
      <c r="C16" s="1" t="s">
        <v>1</v>
      </c>
      <c r="D16" s="3">
        <v>2.9192472198460222</v>
      </c>
      <c r="E16" s="3">
        <v>3.041015625</v>
      </c>
      <c r="F16" s="3">
        <v>3.1579592837870982</v>
      </c>
      <c r="G16" s="3">
        <v>3.409212445308702</v>
      </c>
      <c r="H16" s="3">
        <v>3.4471060311284045</v>
      </c>
      <c r="J16" s="5" t="s">
        <v>9</v>
      </c>
      <c r="K16" s="1" t="s">
        <v>1</v>
      </c>
      <c r="L16" s="3">
        <v>3.4124396153835708</v>
      </c>
      <c r="M16" s="3">
        <v>3.5747332628401525</v>
      </c>
      <c r="N16" s="3">
        <v>3.6614109495325473</v>
      </c>
      <c r="O16" s="3">
        <v>4.007577326732064</v>
      </c>
      <c r="P16" s="3">
        <v>4.3172696082346036</v>
      </c>
      <c r="Q16" s="1"/>
      <c r="R16" s="1"/>
      <c r="S16" s="5" t="s">
        <v>9</v>
      </c>
      <c r="T16" s="1" t="s">
        <v>1</v>
      </c>
      <c r="U16" s="3">
        <v>5845</v>
      </c>
      <c r="V16" s="3">
        <v>6144</v>
      </c>
      <c r="W16" s="3">
        <v>8154</v>
      </c>
      <c r="X16" s="3">
        <v>8228</v>
      </c>
      <c r="Y16" s="3">
        <v>8224</v>
      </c>
    </row>
    <row r="17" spans="1:25" x14ac:dyDescent="0.25">
      <c r="A17" s="1" t="str">
        <f t="shared" si="0"/>
        <v>HOME / PRIVATE ADDRESS5 - most deprived</v>
      </c>
      <c r="B17" s="5" t="s">
        <v>9</v>
      </c>
      <c r="C17" s="1" t="s">
        <v>3</v>
      </c>
      <c r="D17" s="3">
        <v>3.7381949458483756</v>
      </c>
      <c r="E17" s="3">
        <v>3.7896663381669717</v>
      </c>
      <c r="F17" s="3">
        <v>3.9602552173335104</v>
      </c>
      <c r="G17" s="3">
        <v>4.4398461334394481</v>
      </c>
      <c r="H17" s="3">
        <v>4.0839367122552961</v>
      </c>
      <c r="J17" s="5" t="s">
        <v>9</v>
      </c>
      <c r="K17" s="1" t="s">
        <v>3</v>
      </c>
      <c r="L17" s="3">
        <v>4.25169194304019</v>
      </c>
      <c r="M17" s="3">
        <v>4.2365589386049338</v>
      </c>
      <c r="N17" s="3">
        <v>4.4635829808706537</v>
      </c>
      <c r="O17" s="3">
        <v>6.5036213581077904</v>
      </c>
      <c r="P17" s="3">
        <v>4.8421988375831067</v>
      </c>
      <c r="Q17" s="1"/>
      <c r="R17" s="1"/>
      <c r="S17" s="5" t="s">
        <v>9</v>
      </c>
      <c r="T17" s="1" t="s">
        <v>3</v>
      </c>
      <c r="U17" s="3">
        <v>6925</v>
      </c>
      <c r="V17" s="3">
        <v>7103</v>
      </c>
      <c r="W17" s="3">
        <v>7523</v>
      </c>
      <c r="X17" s="3">
        <v>7539</v>
      </c>
      <c r="Y17" s="3">
        <v>7458</v>
      </c>
    </row>
    <row r="18" spans="1:25" x14ac:dyDescent="0.25">
      <c r="A18" s="1" t="str">
        <f t="shared" si="0"/>
        <v>HOSPICE2</v>
      </c>
      <c r="B18" s="5" t="s">
        <v>8</v>
      </c>
      <c r="C18" s="1">
        <v>2</v>
      </c>
      <c r="D18" s="3">
        <v>3.7012987012987013</v>
      </c>
      <c r="E18" s="3">
        <v>3.9837096313232352</v>
      </c>
      <c r="F18" s="3">
        <v>4.1610274141763401</v>
      </c>
      <c r="G18" s="3">
        <v>4.4531400966183572</v>
      </c>
      <c r="H18" s="3">
        <v>4.4765246853823815</v>
      </c>
      <c r="J18" s="5" t="s">
        <v>8</v>
      </c>
      <c r="K18" s="1">
        <v>2</v>
      </c>
      <c r="L18" s="3">
        <v>3.9182496643463942</v>
      </c>
      <c r="M18" s="3">
        <v>4.161273975640019</v>
      </c>
      <c r="N18" s="3">
        <v>4.4525664903821447</v>
      </c>
      <c r="O18" s="3">
        <v>4.5053432393610304</v>
      </c>
      <c r="P18" s="3">
        <v>4.8687126471574764</v>
      </c>
      <c r="Q18" s="1"/>
      <c r="R18" s="1"/>
      <c r="S18" s="5" t="s">
        <v>8</v>
      </c>
      <c r="T18" s="1">
        <v>2</v>
      </c>
      <c r="U18" s="3">
        <v>3927</v>
      </c>
      <c r="V18" s="3">
        <v>3499</v>
      </c>
      <c r="W18" s="3">
        <v>4049</v>
      </c>
      <c r="X18" s="3">
        <v>4140</v>
      </c>
      <c r="Y18" s="3">
        <v>4132</v>
      </c>
    </row>
    <row r="19" spans="1:25" x14ac:dyDescent="0.25">
      <c r="A19" s="1" t="str">
        <f t="shared" si="0"/>
        <v>HOSPICE3</v>
      </c>
      <c r="B19" s="5" t="s">
        <v>8</v>
      </c>
      <c r="C19" s="1">
        <v>3</v>
      </c>
      <c r="D19" s="3">
        <v>3.7873291272344902</v>
      </c>
      <c r="E19" s="3">
        <v>4.090717299578059</v>
      </c>
      <c r="F19" s="3">
        <v>4.1039398652151373</v>
      </c>
      <c r="G19" s="3">
        <v>4.6142969363707778</v>
      </c>
      <c r="H19" s="3">
        <v>4.5875763747454172</v>
      </c>
      <c r="J19" s="5" t="s">
        <v>8</v>
      </c>
      <c r="K19" s="1">
        <v>3</v>
      </c>
      <c r="L19" s="3">
        <v>3.9801951619484264</v>
      </c>
      <c r="M19" s="3">
        <v>4.2065919418333264</v>
      </c>
      <c r="N19" s="3">
        <v>4.239257500075241</v>
      </c>
      <c r="O19" s="3">
        <v>4.64386073000066</v>
      </c>
      <c r="P19" s="3">
        <v>4.7760616506734133</v>
      </c>
      <c r="Q19" s="1"/>
      <c r="R19" s="1"/>
      <c r="S19" s="5" t="s">
        <v>8</v>
      </c>
      <c r="T19" s="1">
        <v>3</v>
      </c>
      <c r="U19" s="3">
        <v>3804</v>
      </c>
      <c r="V19" s="3">
        <v>3318</v>
      </c>
      <c r="W19" s="3">
        <v>3858</v>
      </c>
      <c r="X19" s="3">
        <v>3819</v>
      </c>
      <c r="Y19" s="3">
        <v>3928</v>
      </c>
    </row>
    <row r="20" spans="1:25" x14ac:dyDescent="0.25">
      <c r="A20" s="1" t="str">
        <f t="shared" si="0"/>
        <v>HOSPICE4</v>
      </c>
      <c r="B20" s="5" t="s">
        <v>8</v>
      </c>
      <c r="C20" s="1">
        <v>4</v>
      </c>
      <c r="D20" s="3">
        <v>4.0471671783421712</v>
      </c>
      <c r="E20" s="3">
        <v>4.3013658820110434</v>
      </c>
      <c r="F20" s="3">
        <v>4.6218038774936776</v>
      </c>
      <c r="G20" s="3">
        <v>4.7844875346260389</v>
      </c>
      <c r="H20" s="3">
        <v>4.8701047986762269</v>
      </c>
      <c r="J20" s="5" t="s">
        <v>8</v>
      </c>
      <c r="K20" s="1">
        <v>4</v>
      </c>
      <c r="L20" s="3">
        <v>4.1266598185695642</v>
      </c>
      <c r="M20" s="3">
        <v>4.2363489237303664</v>
      </c>
      <c r="N20" s="3">
        <v>4.4530827571997254</v>
      </c>
      <c r="O20" s="3">
        <v>4.6534169851363902</v>
      </c>
      <c r="P20" s="3">
        <v>5.2522525705525887</v>
      </c>
      <c r="Q20" s="1"/>
      <c r="R20" s="1"/>
      <c r="S20" s="5" t="s">
        <v>8</v>
      </c>
      <c r="T20" s="1">
        <v>4</v>
      </c>
      <c r="U20" s="3">
        <v>3583</v>
      </c>
      <c r="V20" s="3">
        <v>3441</v>
      </c>
      <c r="W20" s="3">
        <v>3559</v>
      </c>
      <c r="X20" s="3">
        <v>3610</v>
      </c>
      <c r="Y20" s="3">
        <v>3626</v>
      </c>
    </row>
    <row r="21" spans="1:25" x14ac:dyDescent="0.25">
      <c r="A21" s="1" t="str">
        <f t="shared" si="0"/>
        <v>HOSPICE1 - least deprived</v>
      </c>
      <c r="B21" s="5" t="s">
        <v>8</v>
      </c>
      <c r="C21" s="1" t="s">
        <v>1</v>
      </c>
      <c r="D21" s="3">
        <v>3.7485795454545454</v>
      </c>
      <c r="E21" s="3">
        <v>3.8180737217598097</v>
      </c>
      <c r="F21" s="3">
        <v>3.7475273295158771</v>
      </c>
      <c r="G21" s="3">
        <v>4.1947951558876575</v>
      </c>
      <c r="H21" s="3">
        <v>4.2354140127388531</v>
      </c>
      <c r="J21" s="5" t="s">
        <v>8</v>
      </c>
      <c r="K21" s="1" t="s">
        <v>1</v>
      </c>
      <c r="L21" s="3">
        <v>3.9646954667769494</v>
      </c>
      <c r="M21" s="3">
        <v>3.9499794342865444</v>
      </c>
      <c r="N21" s="3">
        <v>4.126643369746815</v>
      </c>
      <c r="O21" s="3">
        <v>4.1576142687568245</v>
      </c>
      <c r="P21" s="3">
        <v>4.520101142168226</v>
      </c>
      <c r="Q21" s="1"/>
      <c r="R21" s="1"/>
      <c r="S21" s="5" t="s">
        <v>8</v>
      </c>
      <c r="T21" s="1" t="s">
        <v>1</v>
      </c>
      <c r="U21" s="3">
        <v>3520</v>
      </c>
      <c r="V21" s="3">
        <v>3364</v>
      </c>
      <c r="W21" s="3">
        <v>3842</v>
      </c>
      <c r="X21" s="3">
        <v>3881</v>
      </c>
      <c r="Y21" s="3">
        <v>3925</v>
      </c>
    </row>
    <row r="22" spans="1:25" x14ac:dyDescent="0.25">
      <c r="A22" s="1" t="str">
        <f t="shared" si="0"/>
        <v>HOSPICE5 - most deprived</v>
      </c>
      <c r="B22" s="5" t="s">
        <v>8</v>
      </c>
      <c r="C22" s="1" t="s">
        <v>3</v>
      </c>
      <c r="D22" s="3">
        <v>4.4444771723122241</v>
      </c>
      <c r="E22" s="3">
        <v>4.5620393120393121</v>
      </c>
      <c r="F22" s="3">
        <v>4.8453608247422677</v>
      </c>
      <c r="G22" s="3">
        <v>5.1641337386018238</v>
      </c>
      <c r="H22" s="3">
        <v>4.8769641268900088</v>
      </c>
      <c r="J22" s="5" t="s">
        <v>8</v>
      </c>
      <c r="K22" s="1" t="s">
        <v>3</v>
      </c>
      <c r="L22" s="3">
        <v>4.4791892242846592</v>
      </c>
      <c r="M22" s="3">
        <v>4.4415116252631943</v>
      </c>
      <c r="N22" s="3">
        <v>4.8651557401882926</v>
      </c>
      <c r="O22" s="3">
        <v>5.0137957376362818</v>
      </c>
      <c r="P22" s="3">
        <v>5.0890626594955046</v>
      </c>
      <c r="Q22" s="1"/>
      <c r="R22" s="1"/>
      <c r="S22" s="5" t="s">
        <v>8</v>
      </c>
      <c r="T22" s="1" t="s">
        <v>3</v>
      </c>
      <c r="U22" s="3">
        <v>3395</v>
      </c>
      <c r="V22" s="3">
        <v>3256</v>
      </c>
      <c r="W22" s="3">
        <v>3298</v>
      </c>
      <c r="X22" s="3">
        <v>3290</v>
      </c>
      <c r="Y22" s="3">
        <v>3373</v>
      </c>
    </row>
    <row r="23" spans="1:25" x14ac:dyDescent="0.25">
      <c r="A23" s="1" t="str">
        <f t="shared" si="0"/>
        <v>HOSPITAL2</v>
      </c>
      <c r="B23" s="5" t="s">
        <v>2</v>
      </c>
      <c r="C23" s="1">
        <v>2</v>
      </c>
      <c r="D23" s="3">
        <v>4.3543324491600357</v>
      </c>
      <c r="E23" s="3">
        <v>4.6476079346557757</v>
      </c>
      <c r="F23" s="3">
        <v>4.6832838353839623</v>
      </c>
      <c r="G23" s="3">
        <v>5.1518415922848053</v>
      </c>
      <c r="H23" s="3">
        <v>4.9437801552338998</v>
      </c>
      <c r="J23" s="5" t="s">
        <v>2</v>
      </c>
      <c r="K23" s="1">
        <v>2</v>
      </c>
      <c r="L23" s="3">
        <v>4.0606381192155458</v>
      </c>
      <c r="M23" s="3">
        <v>4.2462486245549194</v>
      </c>
      <c r="N23" s="3">
        <v>4.362514818274966</v>
      </c>
      <c r="O23" s="3">
        <v>4.8826919557771742</v>
      </c>
      <c r="P23" s="3">
        <v>5.2519433013401322</v>
      </c>
      <c r="Q23" s="1"/>
      <c r="R23" s="1"/>
      <c r="S23" s="5" t="s">
        <v>2</v>
      </c>
      <c r="T23" s="1">
        <v>2</v>
      </c>
      <c r="U23" s="3">
        <v>9048</v>
      </c>
      <c r="V23" s="3">
        <v>7713</v>
      </c>
      <c r="W23" s="3">
        <v>9428</v>
      </c>
      <c r="X23" s="3">
        <v>9747</v>
      </c>
      <c r="Y23" s="3">
        <v>9534</v>
      </c>
    </row>
    <row r="24" spans="1:25" x14ac:dyDescent="0.25">
      <c r="A24" s="1" t="str">
        <f t="shared" si="0"/>
        <v>HOSPITAL3</v>
      </c>
      <c r="B24" s="5" t="s">
        <v>2</v>
      </c>
      <c r="C24" s="1">
        <v>3</v>
      </c>
      <c r="D24" s="3">
        <v>4.4360933738092747</v>
      </c>
      <c r="E24" s="3">
        <v>4.6761713352593892</v>
      </c>
      <c r="F24" s="3">
        <v>4.8426073131955487</v>
      </c>
      <c r="G24" s="3">
        <v>5.3414116934262346</v>
      </c>
      <c r="H24" s="3">
        <v>5.00573476702509</v>
      </c>
      <c r="J24" s="5" t="s">
        <v>2</v>
      </c>
      <c r="K24" s="1">
        <v>3</v>
      </c>
      <c r="L24" s="3">
        <v>4.1198699764399365</v>
      </c>
      <c r="M24" s="3">
        <v>4.1949234949435592</v>
      </c>
      <c r="N24" s="3">
        <v>4.4297007608614241</v>
      </c>
      <c r="O24" s="3">
        <v>7.9276971977028463</v>
      </c>
      <c r="P24" s="3">
        <v>5.2361449692483397</v>
      </c>
      <c r="Q24" s="1"/>
      <c r="R24" s="1"/>
      <c r="S24" s="5" t="s">
        <v>2</v>
      </c>
      <c r="T24" s="1">
        <v>3</v>
      </c>
      <c r="U24" s="3">
        <v>9553</v>
      </c>
      <c r="V24" s="3">
        <v>7961</v>
      </c>
      <c r="W24" s="3">
        <v>10064</v>
      </c>
      <c r="X24" s="3">
        <v>9903</v>
      </c>
      <c r="Y24" s="3">
        <v>9765</v>
      </c>
    </row>
    <row r="25" spans="1:25" x14ac:dyDescent="0.25">
      <c r="A25" s="1" t="str">
        <f t="shared" si="0"/>
        <v>HOSPITAL4</v>
      </c>
      <c r="B25" s="5" t="s">
        <v>2</v>
      </c>
      <c r="C25" s="1">
        <v>4</v>
      </c>
      <c r="D25" s="3">
        <v>4.6990082813618237</v>
      </c>
      <c r="E25" s="3">
        <v>4.9132599884192238</v>
      </c>
      <c r="F25" s="3">
        <v>5.1525220176140909</v>
      </c>
      <c r="G25" s="3">
        <v>5.446331049548208</v>
      </c>
      <c r="H25" s="3">
        <v>5.2039603960396041</v>
      </c>
      <c r="J25" s="5" t="s">
        <v>2</v>
      </c>
      <c r="K25" s="1">
        <v>4</v>
      </c>
      <c r="L25" s="3">
        <v>4.1546273556416997</v>
      </c>
      <c r="M25" s="3">
        <v>4.5183848533558102</v>
      </c>
      <c r="N25" s="3">
        <v>6.9675855335881378</v>
      </c>
      <c r="O25" s="3">
        <v>5.0667122654598566</v>
      </c>
      <c r="P25" s="3">
        <v>6.6503931940171066</v>
      </c>
      <c r="Q25" s="1"/>
      <c r="R25" s="1"/>
      <c r="S25" s="5" t="s">
        <v>2</v>
      </c>
      <c r="T25" s="1">
        <v>4</v>
      </c>
      <c r="U25" s="3">
        <v>9781</v>
      </c>
      <c r="V25" s="3">
        <v>8635</v>
      </c>
      <c r="W25" s="3">
        <v>9992</v>
      </c>
      <c r="X25" s="3">
        <v>10071</v>
      </c>
      <c r="Y25" s="3">
        <v>10100</v>
      </c>
    </row>
    <row r="26" spans="1:25" x14ac:dyDescent="0.25">
      <c r="A26" s="1" t="str">
        <f t="shared" si="0"/>
        <v>HOSPITAL1 - least deprived</v>
      </c>
      <c r="B26" s="5" t="s">
        <v>2</v>
      </c>
      <c r="C26" s="1" t="s">
        <v>1</v>
      </c>
      <c r="D26" s="3">
        <v>4.2607646386383839</v>
      </c>
      <c r="E26" s="3">
        <v>4.3501945525291825</v>
      </c>
      <c r="F26" s="3">
        <v>4.5761132205730064</v>
      </c>
      <c r="G26" s="3">
        <v>4.9241788958770094</v>
      </c>
      <c r="H26" s="3">
        <v>4.8637059724349161</v>
      </c>
      <c r="J26" s="5" t="s">
        <v>2</v>
      </c>
      <c r="K26" s="1" t="s">
        <v>1</v>
      </c>
      <c r="L26" s="3">
        <v>4.196544052716674</v>
      </c>
      <c r="M26" s="3">
        <v>4.148864134171431</v>
      </c>
      <c r="N26" s="3">
        <v>4.364629264855231</v>
      </c>
      <c r="O26" s="3">
        <v>4.7767106387807647</v>
      </c>
      <c r="P26" s="3">
        <v>5.0074085995088193</v>
      </c>
      <c r="Q26" s="1"/>
      <c r="R26" s="1"/>
      <c r="S26" s="5" t="s">
        <v>2</v>
      </c>
      <c r="T26" s="1" t="s">
        <v>1</v>
      </c>
      <c r="U26" s="3">
        <v>7873</v>
      </c>
      <c r="V26" s="3">
        <v>6682</v>
      </c>
      <c r="W26" s="3">
        <v>8691</v>
      </c>
      <c r="X26" s="3">
        <v>8586</v>
      </c>
      <c r="Y26" s="3">
        <v>8489</v>
      </c>
    </row>
    <row r="27" spans="1:25" x14ac:dyDescent="0.25">
      <c r="A27" s="1" t="str">
        <f t="shared" si="0"/>
        <v>HOSPITAL5 - most deprived</v>
      </c>
      <c r="B27" s="5" t="s">
        <v>2</v>
      </c>
      <c r="C27" s="1" t="s">
        <v>3</v>
      </c>
      <c r="D27" s="3">
        <v>4.916251651590609</v>
      </c>
      <c r="E27" s="3">
        <v>5.1769239238137184</v>
      </c>
      <c r="F27" s="3">
        <v>5.4353399651317815</v>
      </c>
      <c r="G27" s="3">
        <v>5.9046368320032325</v>
      </c>
      <c r="H27" s="3">
        <v>5.4970849953973611</v>
      </c>
      <c r="J27" s="5" t="s">
        <v>2</v>
      </c>
      <c r="K27" s="1" t="s">
        <v>3</v>
      </c>
      <c r="L27" s="3">
        <v>4.5110714175803217</v>
      </c>
      <c r="M27" s="3">
        <v>4.7369320147540224</v>
      </c>
      <c r="N27" s="3">
        <v>5.3249194706612455</v>
      </c>
      <c r="O27" s="3">
        <v>17.455152756884022</v>
      </c>
      <c r="P27" s="3">
        <v>5.5917632071987295</v>
      </c>
      <c r="Q27" s="1"/>
      <c r="R27" s="1"/>
      <c r="S27" s="5" t="s">
        <v>2</v>
      </c>
      <c r="T27" s="1" t="s">
        <v>3</v>
      </c>
      <c r="U27" s="3">
        <v>9839</v>
      </c>
      <c r="V27" s="3">
        <v>9083</v>
      </c>
      <c r="W27" s="3">
        <v>9751</v>
      </c>
      <c r="X27" s="3">
        <v>9899</v>
      </c>
      <c r="Y27" s="3">
        <v>9777</v>
      </c>
    </row>
    <row r="28" spans="1:25" x14ac:dyDescent="0.25">
      <c r="A28" s="1" t="str">
        <f t="shared" si="0"/>
        <v>OTHER2</v>
      </c>
      <c r="B28" s="5" t="s">
        <v>5</v>
      </c>
      <c r="C28" s="1">
        <v>2</v>
      </c>
      <c r="D28" s="3">
        <v>4.016759776536313</v>
      </c>
      <c r="E28" s="3">
        <v>3.8859934853420195</v>
      </c>
      <c r="F28" s="3">
        <v>3.9616161616161616</v>
      </c>
      <c r="G28" s="3">
        <v>4.4410256410256412</v>
      </c>
      <c r="H28" s="3">
        <v>4.4346504559270521</v>
      </c>
      <c r="J28" s="5" t="s">
        <v>5</v>
      </c>
      <c r="K28" s="1">
        <v>2</v>
      </c>
      <c r="L28" s="3">
        <v>3.6848838811079769</v>
      </c>
      <c r="M28" s="3">
        <v>3.6005672083964275</v>
      </c>
      <c r="N28" s="3">
        <v>4.1005259628745083</v>
      </c>
      <c r="O28" s="3">
        <v>4.4441387027491528</v>
      </c>
      <c r="P28" s="3">
        <v>4.9406970172376834</v>
      </c>
      <c r="Q28" s="1"/>
      <c r="R28" s="1"/>
      <c r="S28" s="5" t="s">
        <v>5</v>
      </c>
      <c r="T28" s="1">
        <v>2</v>
      </c>
      <c r="U28" s="3">
        <v>179</v>
      </c>
      <c r="V28" s="3">
        <v>307</v>
      </c>
      <c r="W28" s="3">
        <v>495</v>
      </c>
      <c r="X28" s="3">
        <v>585</v>
      </c>
      <c r="Y28" s="3">
        <v>658</v>
      </c>
    </row>
    <row r="29" spans="1:25" x14ac:dyDescent="0.25">
      <c r="A29" s="1" t="str">
        <f t="shared" si="0"/>
        <v>OTHER3</v>
      </c>
      <c r="B29" s="5" t="s">
        <v>5</v>
      </c>
      <c r="C29" s="1">
        <v>3</v>
      </c>
      <c r="D29" s="3">
        <v>4.0109890109890109</v>
      </c>
      <c r="E29" s="3">
        <v>3.9901639344262296</v>
      </c>
      <c r="F29" s="3">
        <v>4.1286764705882355</v>
      </c>
      <c r="G29" s="3">
        <v>4.7387247278382585</v>
      </c>
      <c r="H29" s="3">
        <v>4.4508320726172466</v>
      </c>
      <c r="J29" s="5" t="s">
        <v>5</v>
      </c>
      <c r="K29" s="1">
        <v>3</v>
      </c>
      <c r="L29" s="3">
        <v>3.553830725936149</v>
      </c>
      <c r="M29" s="3">
        <v>4.2969429508706654</v>
      </c>
      <c r="N29" s="3">
        <v>3.8529586457779663</v>
      </c>
      <c r="O29" s="3">
        <v>4.7330786899402373</v>
      </c>
      <c r="P29" s="3">
        <v>5.0971846124378128</v>
      </c>
      <c r="Q29" s="1"/>
      <c r="R29" s="1"/>
      <c r="S29" s="5" t="s">
        <v>5</v>
      </c>
      <c r="T29" s="1">
        <v>3</v>
      </c>
      <c r="U29" s="3">
        <v>182</v>
      </c>
      <c r="V29" s="3">
        <v>305</v>
      </c>
      <c r="W29" s="3">
        <v>544</v>
      </c>
      <c r="X29" s="3">
        <v>643</v>
      </c>
      <c r="Y29" s="3">
        <v>661</v>
      </c>
    </row>
    <row r="30" spans="1:25" x14ac:dyDescent="0.25">
      <c r="A30" s="1" t="str">
        <f t="shared" si="0"/>
        <v>OTHER4</v>
      </c>
      <c r="B30" s="5" t="s">
        <v>5</v>
      </c>
      <c r="C30" s="1">
        <v>4</v>
      </c>
      <c r="D30" s="3">
        <v>3.4809160305343512</v>
      </c>
      <c r="E30" s="3">
        <v>4.1863354037267078</v>
      </c>
      <c r="F30" s="3">
        <v>4.6470588235294121</v>
      </c>
      <c r="G30" s="3">
        <v>4.6253918495297803</v>
      </c>
      <c r="H30" s="3">
        <v>4.1908646003262646</v>
      </c>
      <c r="J30" s="5" t="s">
        <v>5</v>
      </c>
      <c r="K30" s="1">
        <v>4</v>
      </c>
      <c r="L30" s="3">
        <v>2.5460411049862306</v>
      </c>
      <c r="M30" s="3">
        <v>3.9925241181731619</v>
      </c>
      <c r="N30" s="3">
        <v>4.3018060797242308</v>
      </c>
      <c r="O30" s="3">
        <v>4.1840447204802906</v>
      </c>
      <c r="P30" s="3">
        <v>4.9120814182063341</v>
      </c>
      <c r="Q30" s="1"/>
      <c r="R30" s="1"/>
      <c r="S30" s="5" t="s">
        <v>5</v>
      </c>
      <c r="T30" s="1">
        <v>4</v>
      </c>
      <c r="U30" s="3">
        <v>131</v>
      </c>
      <c r="V30" s="3">
        <v>322</v>
      </c>
      <c r="W30" s="3">
        <v>442</v>
      </c>
      <c r="X30" s="3">
        <v>638</v>
      </c>
      <c r="Y30" s="3">
        <v>613</v>
      </c>
    </row>
    <row r="31" spans="1:25" x14ac:dyDescent="0.25">
      <c r="A31" s="1" t="str">
        <f t="shared" si="0"/>
        <v>OTHER1 - least deprived</v>
      </c>
      <c r="B31" s="5" t="s">
        <v>5</v>
      </c>
      <c r="C31" s="1" t="s">
        <v>1</v>
      </c>
      <c r="D31" s="3">
        <v>3.8012422360248448</v>
      </c>
      <c r="E31" s="3">
        <v>3.8249158249158248</v>
      </c>
      <c r="F31" s="3">
        <v>4.2764227642276422</v>
      </c>
      <c r="G31" s="3">
        <v>4.2032374100719423</v>
      </c>
      <c r="H31" s="3">
        <v>4.2463533225283632</v>
      </c>
      <c r="J31" s="5" t="s">
        <v>5</v>
      </c>
      <c r="K31" s="1" t="s">
        <v>1</v>
      </c>
      <c r="L31" s="3">
        <v>4.7061394419635469</v>
      </c>
      <c r="M31" s="3">
        <v>4.2005853931229211</v>
      </c>
      <c r="N31" s="3">
        <v>4.4264541040159164</v>
      </c>
      <c r="O31" s="3">
        <v>4.3388116803554579</v>
      </c>
      <c r="P31" s="3">
        <v>4.7157091530881097</v>
      </c>
      <c r="Q31" s="1"/>
      <c r="R31" s="1"/>
      <c r="S31" s="5" t="s">
        <v>5</v>
      </c>
      <c r="T31" s="1" t="s">
        <v>1</v>
      </c>
      <c r="U31" s="3">
        <v>161</v>
      </c>
      <c r="V31" s="3">
        <v>297</v>
      </c>
      <c r="W31" s="3">
        <v>492</v>
      </c>
      <c r="X31" s="3">
        <v>556</v>
      </c>
      <c r="Y31" s="3">
        <v>617</v>
      </c>
    </row>
    <row r="32" spans="1:25" x14ac:dyDescent="0.25">
      <c r="A32" s="1" t="str">
        <f t="shared" si="0"/>
        <v>OTHER5 - most deprived</v>
      </c>
      <c r="B32" s="5" t="s">
        <v>5</v>
      </c>
      <c r="C32" s="1" t="s">
        <v>3</v>
      </c>
      <c r="D32" s="3">
        <v>4.3499999999999996</v>
      </c>
      <c r="E32" s="3">
        <v>4.3854545454545457</v>
      </c>
      <c r="F32" s="3">
        <v>4.7723970944309926</v>
      </c>
      <c r="G32" s="3">
        <v>4.6119402985074629</v>
      </c>
      <c r="H32" s="3">
        <v>4.7985739750445635</v>
      </c>
      <c r="J32" s="5" t="s">
        <v>5</v>
      </c>
      <c r="K32" s="1" t="s">
        <v>3</v>
      </c>
      <c r="L32" s="3">
        <v>4.4865117718320855</v>
      </c>
      <c r="M32" s="3">
        <v>4.0898404561630457</v>
      </c>
      <c r="N32" s="3">
        <v>4.2718897522671995</v>
      </c>
      <c r="O32" s="3">
        <v>4.3713775031371682</v>
      </c>
      <c r="P32" s="3">
        <v>5.6211079962653834</v>
      </c>
      <c r="Q32" s="1"/>
      <c r="R32" s="1"/>
      <c r="S32" s="5" t="s">
        <v>5</v>
      </c>
      <c r="T32" s="1" t="s">
        <v>3</v>
      </c>
      <c r="U32" s="3">
        <v>100</v>
      </c>
      <c r="V32" s="3">
        <v>275</v>
      </c>
      <c r="W32" s="3">
        <v>413</v>
      </c>
      <c r="X32" s="3">
        <v>536</v>
      </c>
      <c r="Y32" s="3">
        <v>561</v>
      </c>
    </row>
    <row r="33" spans="1:25" x14ac:dyDescent="0.25">
      <c r="A33" s="1" t="str">
        <f t="shared" si="0"/>
        <v>UNKNOWN2</v>
      </c>
      <c r="B33" s="5" t="s">
        <v>4</v>
      </c>
      <c r="C33" s="1">
        <v>2</v>
      </c>
      <c r="D33" s="3">
        <v>3.4805890227576977</v>
      </c>
      <c r="E33" s="3">
        <v>3.5454809226751776</v>
      </c>
      <c r="F33" s="3">
        <v>4.0021267545725223</v>
      </c>
      <c r="G33" s="3">
        <v>4.2430632630410656</v>
      </c>
      <c r="H33" s="3">
        <v>4.3361315145155652</v>
      </c>
      <c r="J33" s="5" t="s">
        <v>4</v>
      </c>
      <c r="K33" s="1">
        <v>2</v>
      </c>
      <c r="L33" s="3">
        <v>3.8365050034625754</v>
      </c>
      <c r="M33" s="3">
        <v>3.8803004063575095</v>
      </c>
      <c r="N33" s="3">
        <v>4.3420256752294746</v>
      </c>
      <c r="O33" s="3">
        <v>4.3092565334723201</v>
      </c>
      <c r="P33" s="3">
        <v>4.8800868425485469</v>
      </c>
      <c r="Q33" s="1"/>
      <c r="R33" s="1"/>
      <c r="S33" s="5" t="s">
        <v>4</v>
      </c>
      <c r="T33" s="1">
        <v>2</v>
      </c>
      <c r="U33" s="3">
        <v>4482</v>
      </c>
      <c r="V33" s="3">
        <v>6893</v>
      </c>
      <c r="W33" s="3">
        <v>2351</v>
      </c>
      <c r="X33" s="3">
        <v>2703</v>
      </c>
      <c r="Y33" s="3">
        <v>2859</v>
      </c>
    </row>
    <row r="34" spans="1:25" x14ac:dyDescent="0.25">
      <c r="A34" s="1" t="str">
        <f t="shared" si="0"/>
        <v>UNKNOWN3</v>
      </c>
      <c r="B34" s="5" t="s">
        <v>4</v>
      </c>
      <c r="C34" s="1">
        <v>3</v>
      </c>
      <c r="D34" s="3">
        <v>3.5689493433395874</v>
      </c>
      <c r="E34" s="3">
        <v>3.937271062271062</v>
      </c>
      <c r="F34" s="3">
        <v>4.0978354978354981</v>
      </c>
      <c r="G34" s="3">
        <v>4.416570771001151</v>
      </c>
      <c r="H34" s="3">
        <v>4.3578113750899927</v>
      </c>
      <c r="J34" s="5" t="s">
        <v>4</v>
      </c>
      <c r="K34" s="1">
        <v>3</v>
      </c>
      <c r="L34" s="3">
        <v>4.0898233064735896</v>
      </c>
      <c r="M34" s="3">
        <v>4.2525095342418098</v>
      </c>
      <c r="N34" s="3">
        <v>4.1830096844935687</v>
      </c>
      <c r="O34" s="3">
        <v>4.6780296794451885</v>
      </c>
      <c r="P34" s="3">
        <v>5.0241166852600658</v>
      </c>
      <c r="Q34" s="1"/>
      <c r="R34" s="1"/>
      <c r="S34" s="5" t="s">
        <v>4</v>
      </c>
      <c r="T34" s="1">
        <v>3</v>
      </c>
      <c r="U34" s="3">
        <v>4264</v>
      </c>
      <c r="V34" s="3">
        <v>6552</v>
      </c>
      <c r="W34" s="3">
        <v>2310</v>
      </c>
      <c r="X34" s="3">
        <v>2607</v>
      </c>
      <c r="Y34" s="3">
        <v>2778</v>
      </c>
    </row>
    <row r="35" spans="1:25" x14ac:dyDescent="0.25">
      <c r="A35" s="1" t="str">
        <f t="shared" si="0"/>
        <v>UNKNOWN4</v>
      </c>
      <c r="B35" s="5" t="s">
        <v>4</v>
      </c>
      <c r="C35" s="1">
        <v>4</v>
      </c>
      <c r="D35" s="3">
        <v>3.8363208933294151</v>
      </c>
      <c r="E35" s="3">
        <v>3.9681897050318105</v>
      </c>
      <c r="F35" s="3">
        <v>4.4051112162801704</v>
      </c>
      <c r="G35" s="3">
        <v>4.6430990685859443</v>
      </c>
      <c r="H35" s="3">
        <v>4.5483616265298066</v>
      </c>
      <c r="J35" s="5" t="s">
        <v>4</v>
      </c>
      <c r="K35" s="1">
        <v>4</v>
      </c>
      <c r="L35" s="3">
        <v>5.024625739938295</v>
      </c>
      <c r="M35" s="3">
        <v>4.2846948513755576</v>
      </c>
      <c r="N35" s="3">
        <v>4.4714596202834977</v>
      </c>
      <c r="O35" s="3">
        <v>4.6499731302625253</v>
      </c>
      <c r="P35" s="3">
        <v>4.9161743280718726</v>
      </c>
      <c r="Q35" s="1"/>
      <c r="R35" s="1"/>
      <c r="S35" s="5" t="s">
        <v>4</v>
      </c>
      <c r="T35" s="1">
        <v>4</v>
      </c>
      <c r="U35" s="3">
        <v>3403</v>
      </c>
      <c r="V35" s="3">
        <v>5187</v>
      </c>
      <c r="W35" s="3">
        <v>2113</v>
      </c>
      <c r="X35" s="3">
        <v>2362</v>
      </c>
      <c r="Y35" s="3">
        <v>2533</v>
      </c>
    </row>
    <row r="36" spans="1:25" x14ac:dyDescent="0.25">
      <c r="A36" s="1" t="str">
        <f t="shared" si="0"/>
        <v>UNKNOWN1 - least deprived</v>
      </c>
      <c r="B36" s="5" t="s">
        <v>4</v>
      </c>
      <c r="C36" s="1" t="s">
        <v>1</v>
      </c>
      <c r="D36" s="3">
        <v>3.1398841450332546</v>
      </c>
      <c r="E36" s="3">
        <v>3.5762195121951219</v>
      </c>
      <c r="F36" s="3">
        <v>3.7233256351039259</v>
      </c>
      <c r="G36" s="3">
        <v>4.0380434782608692</v>
      </c>
      <c r="H36" s="3">
        <v>4.0159108989657915</v>
      </c>
      <c r="J36" s="5" t="s">
        <v>4</v>
      </c>
      <c r="K36" s="1" t="s">
        <v>1</v>
      </c>
      <c r="L36" s="3">
        <v>3.7385245172358958</v>
      </c>
      <c r="M36" s="3">
        <v>4.0301964752926063</v>
      </c>
      <c r="N36" s="3">
        <v>4.0422486956266566</v>
      </c>
      <c r="O36" s="3">
        <v>4.5833303164194446</v>
      </c>
      <c r="P36" s="3">
        <v>4.4631115523842348</v>
      </c>
      <c r="Q36" s="1"/>
      <c r="R36" s="1"/>
      <c r="S36" s="5" t="s">
        <v>4</v>
      </c>
      <c r="T36" s="1" t="s">
        <v>1</v>
      </c>
      <c r="U36" s="3">
        <v>4661</v>
      </c>
      <c r="V36" s="3">
        <v>6888</v>
      </c>
      <c r="W36" s="3">
        <v>2165</v>
      </c>
      <c r="X36" s="3">
        <v>2392</v>
      </c>
      <c r="Y36" s="3">
        <v>2514</v>
      </c>
    </row>
    <row r="37" spans="1:25" x14ac:dyDescent="0.25">
      <c r="A37" s="1" t="str">
        <f t="shared" si="0"/>
        <v>UNKNOWN5 - most deprived</v>
      </c>
      <c r="B37" s="5" t="s">
        <v>4</v>
      </c>
      <c r="C37" s="1" t="s">
        <v>3</v>
      </c>
      <c r="D37" s="3">
        <v>3.9725787631271881</v>
      </c>
      <c r="E37" s="3">
        <v>4.0223684210526311</v>
      </c>
      <c r="F37" s="3">
        <v>4.6684749849306808</v>
      </c>
      <c r="G37" s="3">
        <v>4.8421358096343585</v>
      </c>
      <c r="H37" s="3">
        <v>4.6742800397219462</v>
      </c>
      <c r="J37" s="5" t="s">
        <v>4</v>
      </c>
      <c r="K37" s="1" t="s">
        <v>3</v>
      </c>
      <c r="L37" s="3">
        <v>4.2313228354096113</v>
      </c>
      <c r="M37" s="3">
        <v>4.2667118709828902</v>
      </c>
      <c r="N37" s="3">
        <v>5.1086896595135505</v>
      </c>
      <c r="O37" s="3">
        <v>4.5872026286172867</v>
      </c>
      <c r="P37" s="3">
        <v>5.2180629239802947</v>
      </c>
      <c r="Q37" s="1"/>
      <c r="R37" s="1"/>
      <c r="S37" s="5" t="s">
        <v>4</v>
      </c>
      <c r="T37" s="1" t="s">
        <v>3</v>
      </c>
      <c r="U37" s="3">
        <v>1714</v>
      </c>
      <c r="V37" s="3">
        <v>3040</v>
      </c>
      <c r="W37" s="3">
        <v>1659</v>
      </c>
      <c r="X37" s="3">
        <v>1723</v>
      </c>
      <c r="Y37" s="3">
        <v>2014</v>
      </c>
    </row>
    <row r="38" spans="1:25" x14ac:dyDescent="0.25">
      <c r="A38" s="1" t="str">
        <f t="shared" si="0"/>
        <v>AllANY DEPRIVATION STATUS</v>
      </c>
      <c r="B38" s="5" t="s">
        <v>10</v>
      </c>
      <c r="C38" s="1" t="s">
        <v>16</v>
      </c>
      <c r="D38" s="31">
        <v>3.9823366806703002</v>
      </c>
      <c r="E38" s="31">
        <v>4.1123924836375636</v>
      </c>
      <c r="F38" s="31">
        <v>4.2893961029987562</v>
      </c>
      <c r="G38" s="31">
        <v>4.6488630274488498</v>
      </c>
      <c r="H38" s="31">
        <v>4.4901786655026568</v>
      </c>
      <c r="J38" s="5" t="s">
        <v>10</v>
      </c>
      <c r="K38" s="1" t="s">
        <v>16</v>
      </c>
      <c r="L38" s="31">
        <v>4.1938358427950737</v>
      </c>
      <c r="M38" s="31">
        <v>4.3100656148685701</v>
      </c>
      <c r="N38" s="31">
        <v>4.7019593160566666</v>
      </c>
      <c r="O38" s="31">
        <v>6.9681620982895041</v>
      </c>
      <c r="P38" s="31">
        <v>5.3169738127555224</v>
      </c>
      <c r="S38" s="5" t="s">
        <v>10</v>
      </c>
      <c r="T38" s="1" t="s">
        <v>16</v>
      </c>
      <c r="U38" s="31">
        <v>128062</v>
      </c>
      <c r="V38" s="31">
        <v>130329</v>
      </c>
      <c r="W38" s="31">
        <v>130254</v>
      </c>
      <c r="X38" s="31">
        <v>132501</v>
      </c>
      <c r="Y38" s="31">
        <v>132874</v>
      </c>
    </row>
    <row r="39" spans="1:25" x14ac:dyDescent="0.25">
      <c r="A39" s="1" t="str">
        <f t="shared" si="0"/>
        <v>CARE HOME SERVICE / OTHER INST.ANY DEPRIVATION STATUS</v>
      </c>
      <c r="B39" s="1" t="s">
        <v>7</v>
      </c>
      <c r="C39" s="1" t="s">
        <v>16</v>
      </c>
      <c r="D39" s="3">
        <v>4.1204092071611251</v>
      </c>
      <c r="E39" s="3">
        <v>4.4482277421155461</v>
      </c>
      <c r="F39" s="3">
        <v>4.5121824104234527</v>
      </c>
      <c r="G39" s="3">
        <v>4.8222160587990572</v>
      </c>
      <c r="H39" s="3">
        <v>4.5691212701888855</v>
      </c>
      <c r="J39" s="1" t="s">
        <v>7</v>
      </c>
      <c r="K39" s="1" t="s">
        <v>16</v>
      </c>
      <c r="L39" s="3">
        <v>4.3172160765289096</v>
      </c>
      <c r="M39" s="3">
        <v>4.5189573934218981</v>
      </c>
      <c r="N39" s="3">
        <v>4.5761960578911731</v>
      </c>
      <c r="O39" s="3">
        <v>5.0607965497620304</v>
      </c>
      <c r="P39" s="3">
        <v>7.6524397988187705</v>
      </c>
      <c r="S39" s="1" t="s">
        <v>7</v>
      </c>
      <c r="T39" s="1" t="s">
        <v>16</v>
      </c>
      <c r="U39" s="3">
        <v>9775</v>
      </c>
      <c r="V39" s="3">
        <v>7166</v>
      </c>
      <c r="W39" s="3">
        <v>7675</v>
      </c>
      <c r="X39" s="3">
        <v>7211</v>
      </c>
      <c r="Y39" s="3">
        <v>7306</v>
      </c>
    </row>
    <row r="40" spans="1:25" x14ac:dyDescent="0.25">
      <c r="A40" s="1" t="str">
        <f t="shared" si="0"/>
        <v>HOME / PRIVATE ADDRESSANY DEPRIVATION STATUS</v>
      </c>
      <c r="B40" s="1" t="s">
        <v>9</v>
      </c>
      <c r="C40" s="1" t="s">
        <v>16</v>
      </c>
      <c r="D40" s="3">
        <v>3.3466205027848863</v>
      </c>
      <c r="E40" s="3">
        <v>3.4470255121204243</v>
      </c>
      <c r="F40" s="3">
        <v>3.4656352419510315</v>
      </c>
      <c r="G40" s="3">
        <v>3.8137140405653409</v>
      </c>
      <c r="H40" s="3">
        <v>3.6807902823122718</v>
      </c>
      <c r="J40" s="1" t="s">
        <v>9</v>
      </c>
      <c r="K40" s="1" t="s">
        <v>16</v>
      </c>
      <c r="L40" s="3">
        <v>3.8768774528726038</v>
      </c>
      <c r="M40" s="3">
        <v>4.0529635062964813</v>
      </c>
      <c r="N40" s="3">
        <v>3.9997981508747698</v>
      </c>
      <c r="O40" s="3">
        <v>5.0404550559320418</v>
      </c>
      <c r="P40" s="3">
        <v>4.5257753347996026</v>
      </c>
      <c r="S40" s="1" t="s">
        <v>9</v>
      </c>
      <c r="T40" s="1" t="s">
        <v>16</v>
      </c>
      <c r="U40" s="3">
        <v>33215</v>
      </c>
      <c r="V40" s="3">
        <v>34611</v>
      </c>
      <c r="W40" s="3">
        <v>41496</v>
      </c>
      <c r="X40" s="3">
        <v>41957</v>
      </c>
      <c r="Y40" s="3">
        <v>41656</v>
      </c>
    </row>
    <row r="41" spans="1:25" x14ac:dyDescent="0.25">
      <c r="A41" s="1" t="str">
        <f t="shared" si="0"/>
        <v>HOSPICEANY DEPRIVATION STATUS</v>
      </c>
      <c r="B41" s="1" t="s">
        <v>8</v>
      </c>
      <c r="C41" s="1" t="s">
        <v>16</v>
      </c>
      <c r="D41" s="3">
        <v>3.9805778232097704</v>
      </c>
      <c r="E41" s="3">
        <v>4.1876049811757889</v>
      </c>
      <c r="F41" s="3">
        <v>4.2936742224565103</v>
      </c>
      <c r="G41" s="3">
        <v>4.6465850852421298</v>
      </c>
      <c r="H41" s="3">
        <v>4.6426536848101918</v>
      </c>
      <c r="J41" s="1" t="s">
        <v>8</v>
      </c>
      <c r="K41" s="1" t="s">
        <v>16</v>
      </c>
      <c r="L41" s="3">
        <v>4.215580319738061</v>
      </c>
      <c r="M41" s="3">
        <v>4.3440257801185735</v>
      </c>
      <c r="N41" s="3">
        <v>4.5050737904598472</v>
      </c>
      <c r="O41" s="3">
        <v>4.6611762001846984</v>
      </c>
      <c r="P41" s="3">
        <v>5.0060265649915188</v>
      </c>
      <c r="S41" s="1" t="s">
        <v>8</v>
      </c>
      <c r="T41" s="1" t="s">
        <v>16</v>
      </c>
      <c r="U41" s="3">
        <v>18587</v>
      </c>
      <c r="V41" s="3">
        <v>17265</v>
      </c>
      <c r="W41" s="3">
        <v>18970</v>
      </c>
      <c r="X41" s="3">
        <v>19122</v>
      </c>
      <c r="Y41" s="3">
        <v>19309</v>
      </c>
    </row>
    <row r="42" spans="1:25" x14ac:dyDescent="0.25">
      <c r="A42" s="1" t="str">
        <f t="shared" si="0"/>
        <v>HOSPITALANY DEPRIVATION STATUS</v>
      </c>
      <c r="B42" s="1" t="s">
        <v>2</v>
      </c>
      <c r="C42" s="1" t="s">
        <v>16</v>
      </c>
      <c r="D42" s="3">
        <v>4.5823841903952403</v>
      </c>
      <c r="E42" s="3">
        <v>4.8228803007739067</v>
      </c>
      <c r="F42" s="3">
        <v>4.9784054856207147</v>
      </c>
      <c r="G42" s="3">
        <v>5.3971596573684106</v>
      </c>
      <c r="H42" s="3">
        <v>5.140419649672987</v>
      </c>
      <c r="J42" s="1" t="s">
        <v>2</v>
      </c>
      <c r="K42" s="1" t="s">
        <v>16</v>
      </c>
      <c r="L42" s="3">
        <v>4.3000264054006081</v>
      </c>
      <c r="M42" s="3">
        <v>4.4794125323869798</v>
      </c>
      <c r="N42" s="3">
        <v>5.2754988689173397</v>
      </c>
      <c r="O42" s="3">
        <v>9.4494468262460281</v>
      </c>
      <c r="P42" s="3">
        <v>5.6375898580817294</v>
      </c>
      <c r="S42" s="1" t="s">
        <v>2</v>
      </c>
      <c r="T42" s="1" t="s">
        <v>16</v>
      </c>
      <c r="U42" s="3">
        <v>47060</v>
      </c>
      <c r="V42" s="3">
        <v>40961</v>
      </c>
      <c r="W42" s="3">
        <v>48855</v>
      </c>
      <c r="X42" s="3">
        <v>49149</v>
      </c>
      <c r="Y42" s="3">
        <v>48469</v>
      </c>
    </row>
    <row r="43" spans="1:25" x14ac:dyDescent="0.25">
      <c r="A43" s="1" t="str">
        <f t="shared" si="0"/>
        <v>OTHERANY DEPRIVATION STATUS</v>
      </c>
      <c r="B43" s="1" t="s">
        <v>5</v>
      </c>
      <c r="C43" s="1" t="s">
        <v>16</v>
      </c>
      <c r="D43" s="3">
        <v>3.8932291666666665</v>
      </c>
      <c r="E43" s="3">
        <v>4.0574787720444156</v>
      </c>
      <c r="F43" s="3">
        <v>4.3905668183698801</v>
      </c>
      <c r="G43" s="3">
        <v>4.5585495675316032</v>
      </c>
      <c r="H43" s="3">
        <v>4.4530805687203792</v>
      </c>
      <c r="J43" s="1" t="s">
        <v>5</v>
      </c>
      <c r="K43" s="1" t="s">
        <v>16</v>
      </c>
      <c r="L43" s="3">
        <v>3.8395534276378225</v>
      </c>
      <c r="M43" s="3">
        <v>4.0571845310502601</v>
      </c>
      <c r="N43" s="3">
        <v>4.3168824274191335</v>
      </c>
      <c r="O43" s="3">
        <v>4.442616012027254</v>
      </c>
      <c r="P43" s="3">
        <v>5.1209851365524459</v>
      </c>
      <c r="S43" s="1" t="s">
        <v>5</v>
      </c>
      <c r="T43" s="1" t="s">
        <v>16</v>
      </c>
      <c r="U43" s="3">
        <v>768</v>
      </c>
      <c r="V43" s="3">
        <v>1531</v>
      </c>
      <c r="W43" s="3">
        <v>2417</v>
      </c>
      <c r="X43" s="3">
        <v>3006</v>
      </c>
      <c r="Y43" s="3">
        <v>3165</v>
      </c>
    </row>
    <row r="44" spans="1:25" x14ac:dyDescent="0.25">
      <c r="A44" s="1" t="str">
        <f t="shared" si="0"/>
        <v>UNKNOWNANY DEPRIVATION STATUS</v>
      </c>
      <c r="B44" s="1" t="s">
        <v>4</v>
      </c>
      <c r="C44" s="1" t="s">
        <v>16</v>
      </c>
      <c r="D44" s="3">
        <v>3.5336334887709708</v>
      </c>
      <c r="E44" s="3">
        <v>3.7757249522486545</v>
      </c>
      <c r="F44" s="3">
        <v>4.1497094363988563</v>
      </c>
      <c r="G44" s="3">
        <v>4.4271731917717316</v>
      </c>
      <c r="H44" s="3">
        <v>4.3973320996221759</v>
      </c>
      <c r="J44" s="1" t="s">
        <v>4</v>
      </c>
      <c r="K44" s="1" t="s">
        <v>16</v>
      </c>
      <c r="L44" s="3">
        <v>4.1734038620232798</v>
      </c>
      <c r="M44" s="3">
        <v>4.1387246676666525</v>
      </c>
      <c r="N44" s="3">
        <v>4.4379487880196749</v>
      </c>
      <c r="O44" s="3">
        <v>4.6627094305468066</v>
      </c>
      <c r="P44" s="3">
        <v>4.9651899588195798</v>
      </c>
      <c r="S44" s="1" t="s">
        <v>4</v>
      </c>
      <c r="T44" s="1" t="s">
        <v>16</v>
      </c>
      <c r="U44" s="3">
        <v>18657</v>
      </c>
      <c r="V44" s="3">
        <v>28795</v>
      </c>
      <c r="W44" s="3">
        <v>10841</v>
      </c>
      <c r="X44" s="3">
        <v>12056</v>
      </c>
      <c r="Y44" s="3">
        <v>12969</v>
      </c>
    </row>
    <row r="45" spans="1:25" x14ac:dyDescent="0.25">
      <c r="B45" s="5"/>
      <c r="J45" s="5"/>
      <c r="S45" s="5"/>
    </row>
  </sheetData>
  <mergeCells count="3">
    <mergeCell ref="A1:H1"/>
    <mergeCell ref="J1:P1"/>
    <mergeCell ref="S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5"/>
  <sheetViews>
    <sheetView showGridLines="0" showRowColHeaders="0" tabSelected="1" topLeftCell="B1" zoomScale="80" zoomScaleNormal="80" workbookViewId="0">
      <selection activeCell="C4" sqref="C4"/>
    </sheetView>
  </sheetViews>
  <sheetFormatPr defaultColWidth="0" defaultRowHeight="15" zeroHeight="1" x14ac:dyDescent="0.25"/>
  <cols>
    <col min="1" max="1" width="9.140625" style="1" hidden="1" customWidth="1"/>
    <col min="2" max="2" width="9.140625" style="1" customWidth="1"/>
    <col min="3" max="3" width="48.42578125" style="1" customWidth="1"/>
    <col min="4" max="10" width="9.140625" style="1" customWidth="1"/>
    <col min="11" max="11" width="36.42578125" style="1" customWidth="1"/>
    <col min="12" max="18" width="9.140625" style="1" customWidth="1"/>
    <col min="19" max="16384" width="9.140625" style="1" hidden="1"/>
  </cols>
  <sheetData>
    <row r="1" spans="1:17" x14ac:dyDescent="0.25"/>
    <row r="2" spans="1:17" ht="15.75" x14ac:dyDescent="0.25">
      <c r="C2" s="6" t="s">
        <v>12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7" ht="15.75" x14ac:dyDescent="0.25">
      <c r="C3" s="8" t="s">
        <v>24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5.75" x14ac:dyDescent="0.25">
      <c r="C4" s="8" t="s">
        <v>23</v>
      </c>
      <c r="D4" s="9"/>
      <c r="E4" s="9"/>
      <c r="F4" s="9"/>
      <c r="G4" s="9"/>
      <c r="H4" s="9"/>
      <c r="I4" s="9"/>
      <c r="J4" s="9"/>
      <c r="K4" s="9"/>
      <c r="L4" s="9"/>
      <c r="N4" s="9"/>
    </row>
    <row r="5" spans="1:17" ht="15.75" x14ac:dyDescent="0.25">
      <c r="C5" s="8"/>
      <c r="D5" s="9"/>
      <c r="E5" s="9"/>
      <c r="F5" s="9"/>
      <c r="G5" s="9"/>
      <c r="H5" s="9"/>
      <c r="I5" s="9"/>
      <c r="J5" s="9"/>
      <c r="K5" s="9"/>
      <c r="L5" s="9"/>
      <c r="N5" s="9"/>
    </row>
    <row r="6" spans="1:17" x14ac:dyDescent="0.25">
      <c r="A6" s="13" t="s">
        <v>10</v>
      </c>
      <c r="B6" s="13"/>
      <c r="C6" s="10" t="s">
        <v>13</v>
      </c>
      <c r="E6" s="11"/>
      <c r="F6" s="11"/>
      <c r="H6" s="11"/>
    </row>
    <row r="7" spans="1:17" x14ac:dyDescent="0.25">
      <c r="A7" s="30" t="s">
        <v>7</v>
      </c>
      <c r="B7" s="30"/>
      <c r="C7" s="12"/>
      <c r="D7" s="12"/>
      <c r="E7" s="12"/>
      <c r="F7" s="12"/>
      <c r="H7" s="12"/>
    </row>
    <row r="8" spans="1:17" x14ac:dyDescent="0.25">
      <c r="A8" s="30" t="s">
        <v>9</v>
      </c>
      <c r="B8" s="30"/>
      <c r="C8" s="12"/>
      <c r="D8" s="13">
        <v>1</v>
      </c>
      <c r="E8" s="14" t="str">
        <f>INDEX(A6:A13,D8)</f>
        <v>All</v>
      </c>
      <c r="F8" s="12"/>
    </row>
    <row r="9" spans="1:17" x14ac:dyDescent="0.25">
      <c r="A9" s="30" t="s">
        <v>8</v>
      </c>
      <c r="B9" s="30"/>
      <c r="C9" s="12"/>
      <c r="D9" s="12"/>
      <c r="E9" s="12"/>
      <c r="F9" s="12"/>
    </row>
    <row r="10" spans="1:17" x14ac:dyDescent="0.25">
      <c r="A10" s="30" t="s">
        <v>2</v>
      </c>
      <c r="B10" s="30"/>
      <c r="C10" s="15"/>
      <c r="D10" s="16"/>
      <c r="E10" s="15"/>
      <c r="F10" s="15"/>
    </row>
    <row r="11" spans="1:17" x14ac:dyDescent="0.25">
      <c r="A11" s="13" t="s">
        <v>5</v>
      </c>
      <c r="B11" s="13"/>
      <c r="C11" s="17"/>
      <c r="D11" s="18"/>
      <c r="E11" s="18"/>
      <c r="F11" s="18"/>
      <c r="H11" s="18"/>
      <c r="I11" s="18"/>
      <c r="J11" s="18"/>
      <c r="K11" s="18"/>
      <c r="L11" s="18"/>
    </row>
    <row r="12" spans="1:17" x14ac:dyDescent="0.25">
      <c r="A12" s="13" t="s">
        <v>4</v>
      </c>
      <c r="B12" s="13"/>
      <c r="C12" s="17"/>
      <c r="D12" s="18"/>
      <c r="E12" s="18"/>
      <c r="F12" s="18"/>
      <c r="H12" s="18"/>
      <c r="I12" s="18"/>
      <c r="J12" s="18"/>
      <c r="K12" s="18"/>
      <c r="L12" s="18"/>
    </row>
    <row r="13" spans="1:17" x14ac:dyDescent="0.25">
      <c r="C13" s="10" t="s">
        <v>14</v>
      </c>
      <c r="D13" s="11"/>
      <c r="E13" s="11"/>
      <c r="F13" s="11"/>
      <c r="G13" s="11"/>
      <c r="H13" s="11"/>
      <c r="I13" s="11"/>
      <c r="J13" s="11"/>
      <c r="K13" s="26" t="s">
        <v>18</v>
      </c>
      <c r="L13" s="11"/>
      <c r="M13" s="11"/>
      <c r="N13" s="11"/>
      <c r="O13" s="11"/>
      <c r="P13" s="11"/>
      <c r="Q13" s="11"/>
    </row>
    <row r="14" spans="1:17" x14ac:dyDescent="0.25">
      <c r="C14" s="2"/>
      <c r="D14" s="12"/>
      <c r="E14" s="19"/>
      <c r="F14" s="19"/>
      <c r="G14" s="19"/>
      <c r="H14" s="19"/>
      <c r="I14" s="19"/>
      <c r="K14" s="2"/>
      <c r="L14" s="12"/>
      <c r="M14" s="19"/>
      <c r="N14" s="19"/>
      <c r="O14" s="19"/>
      <c r="P14" s="19"/>
      <c r="Q14" s="19"/>
    </row>
    <row r="15" spans="1:17" x14ac:dyDescent="0.25">
      <c r="C15" s="2"/>
      <c r="D15" s="19"/>
      <c r="E15" s="20"/>
      <c r="F15" s="20"/>
      <c r="G15" s="20"/>
      <c r="H15" s="20"/>
      <c r="I15" s="20"/>
      <c r="K15" s="2"/>
      <c r="L15" s="19"/>
      <c r="M15" s="20"/>
      <c r="N15" s="20"/>
      <c r="O15" s="20"/>
      <c r="P15" s="20"/>
      <c r="Q15" s="20"/>
    </row>
    <row r="16" spans="1:17" x14ac:dyDescent="0.25">
      <c r="C16" s="2"/>
      <c r="D16" s="12"/>
      <c r="E16" s="33" t="s">
        <v>15</v>
      </c>
      <c r="F16" s="33"/>
      <c r="G16" s="33"/>
      <c r="H16" s="33"/>
      <c r="I16" s="33"/>
      <c r="K16" s="2"/>
      <c r="L16" s="12"/>
      <c r="M16" s="33" t="s">
        <v>15</v>
      </c>
      <c r="N16" s="33"/>
      <c r="O16" s="33"/>
      <c r="P16" s="33"/>
      <c r="Q16" s="33"/>
    </row>
    <row r="17" spans="3:17" x14ac:dyDescent="0.25">
      <c r="C17" s="21"/>
      <c r="D17" s="12"/>
      <c r="E17" s="22"/>
      <c r="F17" s="22"/>
      <c r="G17" s="22"/>
      <c r="H17" s="22"/>
      <c r="I17" s="22"/>
      <c r="K17" s="21"/>
      <c r="L17" s="12"/>
      <c r="M17" s="22"/>
      <c r="N17" s="22"/>
      <c r="O17" s="22"/>
      <c r="P17" s="22"/>
      <c r="Q17" s="22"/>
    </row>
    <row r="18" spans="3:17" x14ac:dyDescent="0.25">
      <c r="C18" s="23"/>
      <c r="D18" s="19"/>
      <c r="E18" s="19"/>
      <c r="F18" s="19"/>
      <c r="G18" s="19"/>
      <c r="H18" s="19"/>
      <c r="I18" s="19"/>
      <c r="K18" s="23"/>
      <c r="L18" s="19"/>
      <c r="M18" s="19"/>
      <c r="N18" s="19"/>
      <c r="O18" s="19"/>
      <c r="P18" s="19"/>
      <c r="Q18" s="19"/>
    </row>
    <row r="19" spans="3:17" x14ac:dyDescent="0.25">
      <c r="C19" s="21" t="s">
        <v>22</v>
      </c>
      <c r="D19" s="12"/>
      <c r="E19" s="12">
        <v>2011</v>
      </c>
      <c r="F19" s="12">
        <v>2012</v>
      </c>
      <c r="G19" s="12">
        <v>2013</v>
      </c>
      <c r="H19" s="12">
        <v>2014</v>
      </c>
      <c r="I19" s="12">
        <v>2015</v>
      </c>
      <c r="K19" s="21" t="s">
        <v>22</v>
      </c>
      <c r="L19" s="12"/>
      <c r="M19" s="12">
        <v>2011</v>
      </c>
      <c r="N19" s="12">
        <v>2012</v>
      </c>
      <c r="O19" s="12">
        <v>2013</v>
      </c>
      <c r="P19" s="12">
        <v>2014</v>
      </c>
      <c r="Q19" s="12">
        <v>2015</v>
      </c>
    </row>
    <row r="20" spans="3:17" x14ac:dyDescent="0.25">
      <c r="C20" s="24"/>
      <c r="D20" s="12"/>
      <c r="E20" s="22"/>
      <c r="F20" s="22"/>
      <c r="G20" s="22"/>
      <c r="H20" s="22"/>
      <c r="I20" s="22"/>
      <c r="K20" s="24"/>
      <c r="L20" s="12"/>
      <c r="M20" s="22"/>
      <c r="N20" s="22"/>
      <c r="O20" s="22"/>
      <c r="P20" s="22"/>
      <c r="Q20" s="22"/>
    </row>
    <row r="21" spans="3:17" x14ac:dyDescent="0.25">
      <c r="C21" s="21"/>
      <c r="D21" s="12"/>
      <c r="E21" s="19"/>
      <c r="F21" s="19"/>
      <c r="G21" s="19"/>
      <c r="H21" s="19"/>
      <c r="I21" s="19"/>
      <c r="K21" s="21"/>
      <c r="L21" s="12"/>
      <c r="M21" s="19"/>
      <c r="N21" s="19"/>
      <c r="O21" s="19"/>
      <c r="P21" s="19"/>
      <c r="Q21" s="19"/>
    </row>
    <row r="22" spans="3:17" x14ac:dyDescent="0.25">
      <c r="C22" s="1" t="s">
        <v>16</v>
      </c>
      <c r="D22" s="25"/>
      <c r="E22" s="25">
        <f>SUM(E23:E27)</f>
        <v>125749</v>
      </c>
      <c r="F22" s="25">
        <f t="shared" ref="F22:I22" si="0">SUM(F23:F27)</f>
        <v>127953</v>
      </c>
      <c r="G22" s="25">
        <f t="shared" si="0"/>
        <v>127922</v>
      </c>
      <c r="H22" s="25">
        <f t="shared" si="0"/>
        <v>130104</v>
      </c>
      <c r="I22" s="25">
        <f t="shared" si="0"/>
        <v>130724</v>
      </c>
      <c r="K22" s="1" t="s">
        <v>16</v>
      </c>
      <c r="L22" s="27"/>
      <c r="M22" s="29">
        <f>VLOOKUP($E$8&amp;$K22,'Average Number of Admissions'!$A$2:$H$44,4,FALSE)</f>
        <v>3.9823366806703002</v>
      </c>
      <c r="N22" s="29">
        <f>VLOOKUP($E$8&amp;$K22,'Average Number of Admissions'!$A$2:$H$44,5,FALSE)</f>
        <v>4.1123924836375636</v>
      </c>
      <c r="O22" s="29">
        <f>VLOOKUP($E$8&amp;$K22,'Average Number of Admissions'!$A$2:$H$44,6,FALSE)</f>
        <v>4.2893961029987562</v>
      </c>
      <c r="P22" s="29">
        <f>VLOOKUP($E$8&amp;$K22,'Average Number of Admissions'!$A$2:$H$44,7,FALSE)</f>
        <v>4.6488630274488498</v>
      </c>
      <c r="Q22" s="29">
        <f>VLOOKUP($E$8&amp;$K22,'Average Number of Admissions'!$A$2:$H$44,8,FALSE)</f>
        <v>4.4901786655026568</v>
      </c>
    </row>
    <row r="23" spans="3:17" x14ac:dyDescent="0.25">
      <c r="C23" s="2" t="s">
        <v>3</v>
      </c>
      <c r="D23" s="25"/>
      <c r="E23" s="25">
        <f>VLOOKUP($E$8&amp;$C23,'Dep by Death Loc'!$A$1:$H$36,4,FALSE)</f>
        <v>23631</v>
      </c>
      <c r="F23" s="25">
        <f>VLOOKUP($E$8&amp;$C23,'Dep by Death Loc'!$A$1:$H$36,5,FALSE)</f>
        <v>24172</v>
      </c>
      <c r="G23" s="25">
        <f>VLOOKUP($E$8&amp;$C23,'Dep by Death Loc'!$A$1:$H$36,6,FALSE)</f>
        <v>24025</v>
      </c>
      <c r="H23" s="25">
        <f>VLOOKUP($E$8&amp;$C23,'Dep by Death Loc'!$A$1:$H$36,7,FALSE)</f>
        <v>24301</v>
      </c>
      <c r="I23" s="25">
        <f>VLOOKUP($E$8&amp;$C23,'Dep by Death Loc'!$A$1:$H$36,8,FALSE)</f>
        <v>24495</v>
      </c>
      <c r="K23" s="2" t="s">
        <v>3</v>
      </c>
      <c r="L23" s="27"/>
      <c r="M23" s="29">
        <f>VLOOKUP($E$8&amp;$K23,'Average Number of Admissions'!$A$2:$H$44,4,FALSE)</f>
        <v>4.4040455334095041</v>
      </c>
      <c r="N23" s="29">
        <f>VLOOKUP($E$8&amp;$K23,'Average Number of Admissions'!$A$2:$H$44,5,FALSE)</f>
        <v>4.5153483369187493</v>
      </c>
      <c r="O23" s="29">
        <f>VLOOKUP($E$8&amp;$K23,'Average Number of Admissions'!$A$2:$H$44,6,FALSE)</f>
        <v>4.8035379812695114</v>
      </c>
      <c r="P23" s="29">
        <f>VLOOKUP($E$8&amp;$K23,'Average Number of Admissions'!$A$2:$H$44,7,FALSE)</f>
        <v>5.2075634747541253</v>
      </c>
      <c r="Q23" s="29">
        <f>VLOOKUP($E$8&amp;$K23,'Average Number of Admissions'!$A$2:$H$44,8,FALSE)</f>
        <v>4.8827107572974073</v>
      </c>
    </row>
    <row r="24" spans="3:17" x14ac:dyDescent="0.25">
      <c r="C24" s="2">
        <v>4</v>
      </c>
      <c r="D24" s="25"/>
      <c r="E24" s="25">
        <f>VLOOKUP($E$8&amp;$C24,'Dep by Death Loc'!$A$1:$H$36,4,FALSE)</f>
        <v>25477</v>
      </c>
      <c r="F24" s="25">
        <f>VLOOKUP($E$8&amp;$C24,'Dep by Death Loc'!$A$1:$H$36,5,FALSE)</f>
        <v>26002</v>
      </c>
      <c r="G24" s="25">
        <f>VLOOKUP($E$8&amp;$C24,'Dep by Death Loc'!$A$1:$H$36,6,FALSE)</f>
        <v>25629</v>
      </c>
      <c r="H24" s="25">
        <f>VLOOKUP($E$8&amp;$C24,'Dep by Death Loc'!$A$1:$H$36,7,FALSE)</f>
        <v>26141</v>
      </c>
      <c r="I24" s="25">
        <f>VLOOKUP($E$8&amp;$C24,'Dep by Death Loc'!$A$1:$H$36,8,FALSE)</f>
        <v>26447</v>
      </c>
      <c r="K24" s="2">
        <v>4</v>
      </c>
      <c r="L24" s="27"/>
      <c r="M24" s="29">
        <f>VLOOKUP($E$8&amp;$K24,'Average Number of Admissions'!$A$2:$H$44,4,FALSE)</f>
        <v>4.1627742669859087</v>
      </c>
      <c r="N24" s="29">
        <f>VLOOKUP($E$8&amp;$K24,'Average Number of Admissions'!$A$2:$H$44,5,FALSE)</f>
        <v>4.2694792708253209</v>
      </c>
      <c r="O24" s="29">
        <f>VLOOKUP($E$8&amp;$K24,'Average Number of Admissions'!$A$2:$H$44,6,FALSE)</f>
        <v>4.4819540364430921</v>
      </c>
      <c r="P24" s="29">
        <f>VLOOKUP($E$8&amp;$K24,'Average Number of Admissions'!$A$2:$H$44,7,FALSE)</f>
        <v>4.7765578975555645</v>
      </c>
      <c r="Q24" s="29">
        <f>VLOOKUP($E$8&amp;$K24,'Average Number of Admissions'!$A$2:$H$44,8,FALSE)</f>
        <v>4.6019964457216318</v>
      </c>
    </row>
    <row r="25" spans="3:17" x14ac:dyDescent="0.25">
      <c r="C25" s="2">
        <v>3</v>
      </c>
      <c r="D25" s="25"/>
      <c r="E25" s="25">
        <f>VLOOKUP($E$8&amp;$C25,'Dep by Death Loc'!$A$1:$H$36,4,FALSE)</f>
        <v>26519</v>
      </c>
      <c r="F25" s="25">
        <f>VLOOKUP($E$8&amp;$C25,'Dep by Death Loc'!$A$1:$H$36,5,FALSE)</f>
        <v>26474</v>
      </c>
      <c r="G25" s="25">
        <f>VLOOKUP($E$8&amp;$C25,'Dep by Death Loc'!$A$1:$H$36,6,FALSE)</f>
        <v>26855</v>
      </c>
      <c r="H25" s="25">
        <f>VLOOKUP($E$8&amp;$C25,'Dep by Death Loc'!$A$1:$H$36,7,FALSE)</f>
        <v>27179</v>
      </c>
      <c r="I25" s="25">
        <f>VLOOKUP($E$8&amp;$C25,'Dep by Death Loc'!$A$1:$H$36,8,FALSE)</f>
        <v>27240</v>
      </c>
      <c r="K25" s="2">
        <v>3</v>
      </c>
      <c r="L25" s="27"/>
      <c r="M25" s="29">
        <f>VLOOKUP($E$8&amp;$K25,'Average Number of Admissions'!$A$2:$H$44,4,FALSE)</f>
        <v>3.8562162977487837</v>
      </c>
      <c r="N25" s="29">
        <f>VLOOKUP($E$8&amp;$K25,'Average Number of Admissions'!$A$2:$H$44,5,FALSE)</f>
        <v>4.0377351363602028</v>
      </c>
      <c r="O25" s="29">
        <f>VLOOKUP($E$8&amp;$K25,'Average Number of Admissions'!$A$2:$H$44,6,FALSE)</f>
        <v>4.1725190839694655</v>
      </c>
      <c r="P25" s="29">
        <f>VLOOKUP($E$8&amp;$K25,'Average Number of Admissions'!$A$2:$H$44,7,FALSE)</f>
        <v>4.5599543765407118</v>
      </c>
      <c r="Q25" s="29">
        <f>VLOOKUP($E$8&amp;$K25,'Average Number of Admissions'!$A$2:$H$44,8,FALSE)</f>
        <v>4.3778634361233477</v>
      </c>
    </row>
    <row r="26" spans="3:17" x14ac:dyDescent="0.25">
      <c r="C26" s="2">
        <v>2</v>
      </c>
      <c r="D26" s="25"/>
      <c r="E26" s="25">
        <f>VLOOKUP($E$8&amp;$C26,'Dep by Death Loc'!$A$1:$H$36,4,FALSE)</f>
        <v>26332</v>
      </c>
      <c r="F26" s="25">
        <f>VLOOKUP($E$8&amp;$C26,'Dep by Death Loc'!$A$1:$H$36,5,FALSE)</f>
        <v>26773</v>
      </c>
      <c r="G26" s="25">
        <f>VLOOKUP($E$8&amp;$C26,'Dep by Death Loc'!$A$1:$H$36,6,FALSE)</f>
        <v>26721</v>
      </c>
      <c r="H26" s="25">
        <f>VLOOKUP($E$8&amp;$C26,'Dep by Death Loc'!$A$1:$H$36,7,FALSE)</f>
        <v>27550</v>
      </c>
      <c r="I26" s="25">
        <f>VLOOKUP($E$8&amp;$C26,'Dep by Death Loc'!$A$1:$H$36,8,FALSE)</f>
        <v>27505</v>
      </c>
      <c r="K26" s="2">
        <v>2</v>
      </c>
      <c r="L26" s="27"/>
      <c r="M26" s="29">
        <f>VLOOKUP($E$8&amp;$K26,'Average Number of Admissions'!$A$2:$H$44,4,FALSE)</f>
        <v>3.7513291812243659</v>
      </c>
      <c r="N26" s="29">
        <f>VLOOKUP($E$8&amp;$K26,'Average Number of Admissions'!$A$2:$H$44,5,FALSE)</f>
        <v>3.8748739401635977</v>
      </c>
      <c r="O26" s="29">
        <f>VLOOKUP($E$8&amp;$K26,'Average Number of Admissions'!$A$2:$H$44,6,FALSE)</f>
        <v>4.0182627895662586</v>
      </c>
      <c r="P26" s="29">
        <f>VLOOKUP($E$8&amp;$K26,'Average Number of Admissions'!$A$2:$H$44,7,FALSE)</f>
        <v>4.4254083484573501</v>
      </c>
      <c r="Q26" s="29">
        <f>VLOOKUP($E$8&amp;$K26,'Average Number of Admissions'!$A$2:$H$44,8,FALSE)</f>
        <v>4.2878385748045806</v>
      </c>
    </row>
    <row r="27" spans="3:17" x14ac:dyDescent="0.25">
      <c r="C27" s="2" t="s">
        <v>1</v>
      </c>
      <c r="D27" s="25"/>
      <c r="E27" s="25">
        <f>VLOOKUP($E$8&amp;$C27,'Dep by Death Loc'!$A$1:$H$36,4,FALSE)</f>
        <v>23790</v>
      </c>
      <c r="F27" s="25">
        <f>VLOOKUP($E$8&amp;$C27,'Dep by Death Loc'!$A$1:$H$36,5,FALSE)</f>
        <v>24532</v>
      </c>
      <c r="G27" s="25">
        <f>VLOOKUP($E$8&amp;$C27,'Dep by Death Loc'!$A$1:$H$36,6,FALSE)</f>
        <v>24692</v>
      </c>
      <c r="H27" s="25">
        <f>VLOOKUP($E$8&amp;$C27,'Dep by Death Loc'!$A$1:$H$36,7,FALSE)</f>
        <v>24933</v>
      </c>
      <c r="I27" s="25">
        <f>VLOOKUP($E$8&amp;$C27,'Dep by Death Loc'!$A$1:$H$36,8,FALSE)</f>
        <v>25037</v>
      </c>
      <c r="K27" s="2" t="s">
        <v>1</v>
      </c>
      <c r="L27" s="27"/>
      <c r="M27" s="29">
        <f>VLOOKUP($E$8&amp;$K27,'Average Number of Admissions'!$A$2:$H$44,4,FALSE)</f>
        <v>3.599663724253888</v>
      </c>
      <c r="N27" s="29">
        <f>VLOOKUP($E$8&amp;$K27,'Average Number of Admissions'!$A$2:$H$44,5,FALSE)</f>
        <v>3.7124979618457523</v>
      </c>
      <c r="O27" s="29">
        <f>VLOOKUP($E$8&amp;$K27,'Average Number of Admissions'!$A$2:$H$44,6,FALSE)</f>
        <v>3.8782196662886763</v>
      </c>
      <c r="P27" s="29">
        <f>VLOOKUP($E$8&amp;$K27,'Average Number of Admissions'!$A$2:$H$44,7,FALSE)</f>
        <v>4.1733044559419241</v>
      </c>
      <c r="Q27" s="29">
        <f>VLOOKUP($E$8&amp;$K27,'Average Number of Admissions'!$A$2:$H$44,8,FALSE)</f>
        <v>4.1606422494707829</v>
      </c>
    </row>
    <row r="28" spans="3:17" x14ac:dyDescent="0.25">
      <c r="C28" s="24"/>
      <c r="D28" s="22"/>
      <c r="E28" s="22"/>
      <c r="F28" s="22"/>
      <c r="G28" s="22"/>
      <c r="H28" s="22"/>
      <c r="I28" s="22"/>
      <c r="K28" s="24"/>
      <c r="L28" s="22"/>
      <c r="M28" s="22"/>
      <c r="N28" s="22"/>
      <c r="O28" s="22"/>
      <c r="P28" s="22"/>
      <c r="Q28" s="22"/>
    </row>
    <row r="29" spans="3:17" x14ac:dyDescent="0.25">
      <c r="C29" s="2"/>
      <c r="D29" s="12"/>
      <c r="E29" s="12"/>
      <c r="F29" s="12"/>
      <c r="G29" s="12"/>
      <c r="H29" s="12"/>
      <c r="I29" s="12"/>
    </row>
    <row r="30" spans="3:17" x14ac:dyDescent="0.25">
      <c r="C30" s="2"/>
      <c r="D30" s="12"/>
      <c r="E30" s="12"/>
      <c r="F30" s="12"/>
      <c r="G30" s="12"/>
      <c r="H30" s="12"/>
      <c r="I30" s="12"/>
    </row>
    <row r="31" spans="3:17" x14ac:dyDescent="0.25">
      <c r="C31" s="26" t="s">
        <v>17</v>
      </c>
      <c r="D31" s="11"/>
      <c r="E31" s="11"/>
      <c r="F31" s="11"/>
      <c r="G31" s="11"/>
      <c r="H31" s="11"/>
      <c r="I31" s="11"/>
    </row>
    <row r="32" spans="3:17" x14ac:dyDescent="0.25">
      <c r="C32" s="2"/>
      <c r="D32" s="12"/>
      <c r="E32" s="19"/>
      <c r="F32" s="19"/>
      <c r="G32" s="19"/>
      <c r="H32" s="19"/>
      <c r="I32" s="19"/>
    </row>
    <row r="33" spans="3:9" x14ac:dyDescent="0.25">
      <c r="C33" s="2"/>
      <c r="D33" s="19"/>
      <c r="E33" s="20"/>
      <c r="F33" s="20"/>
      <c r="G33" s="20"/>
      <c r="H33" s="20"/>
      <c r="I33" s="20"/>
    </row>
    <row r="34" spans="3:9" x14ac:dyDescent="0.25">
      <c r="C34" s="2"/>
      <c r="D34" s="12"/>
      <c r="E34" s="33" t="s">
        <v>15</v>
      </c>
      <c r="F34" s="33"/>
      <c r="G34" s="33"/>
      <c r="H34" s="33"/>
      <c r="I34" s="33"/>
    </row>
    <row r="35" spans="3:9" x14ac:dyDescent="0.25">
      <c r="C35" s="21"/>
      <c r="D35" s="12"/>
      <c r="E35" s="22"/>
      <c r="F35" s="22"/>
      <c r="G35" s="22"/>
      <c r="H35" s="22"/>
      <c r="I35" s="22"/>
    </row>
    <row r="36" spans="3:9" x14ac:dyDescent="0.25">
      <c r="C36" s="23"/>
      <c r="D36" s="19"/>
      <c r="E36" s="19"/>
      <c r="F36" s="19"/>
      <c r="G36" s="19"/>
      <c r="H36" s="19"/>
      <c r="I36" s="19"/>
    </row>
    <row r="37" spans="3:9" x14ac:dyDescent="0.25">
      <c r="C37" s="21" t="s">
        <v>22</v>
      </c>
      <c r="D37" s="12"/>
      <c r="E37" s="12">
        <v>2011</v>
      </c>
      <c r="F37" s="12">
        <v>2012</v>
      </c>
      <c r="G37" s="12">
        <v>2013</v>
      </c>
      <c r="H37" s="12">
        <v>2014</v>
      </c>
      <c r="I37" s="12">
        <v>2015</v>
      </c>
    </row>
    <row r="38" spans="3:9" x14ac:dyDescent="0.25">
      <c r="C38" s="24"/>
      <c r="D38" s="12"/>
      <c r="E38" s="22"/>
      <c r="F38" s="22"/>
      <c r="G38" s="22"/>
      <c r="H38" s="22"/>
      <c r="I38" s="22"/>
    </row>
    <row r="39" spans="3:9" x14ac:dyDescent="0.25">
      <c r="C39" s="21"/>
      <c r="D39" s="12"/>
      <c r="E39" s="19"/>
      <c r="F39" s="19"/>
      <c r="G39" s="19"/>
      <c r="H39" s="19"/>
      <c r="I39" s="19"/>
    </row>
    <row r="40" spans="3:9" x14ac:dyDescent="0.25">
      <c r="C40" s="1" t="s">
        <v>16</v>
      </c>
      <c r="D40" s="27"/>
      <c r="E40" s="28">
        <f>E22/E$22</f>
        <v>1</v>
      </c>
      <c r="F40" s="28">
        <f t="shared" ref="F40:I40" si="1">F22/F$22</f>
        <v>1</v>
      </c>
      <c r="G40" s="28">
        <f t="shared" si="1"/>
        <v>1</v>
      </c>
      <c r="H40" s="28">
        <f t="shared" si="1"/>
        <v>1</v>
      </c>
      <c r="I40" s="28">
        <f t="shared" si="1"/>
        <v>1</v>
      </c>
    </row>
    <row r="41" spans="3:9" x14ac:dyDescent="0.25">
      <c r="C41" s="2" t="s">
        <v>3</v>
      </c>
      <c r="D41" s="27"/>
      <c r="E41" s="28">
        <f t="shared" ref="E41:I45" si="2">E23/E$22</f>
        <v>0.1879219715464934</v>
      </c>
      <c r="F41" s="28">
        <f t="shared" si="2"/>
        <v>0.18891311653497769</v>
      </c>
      <c r="G41" s="28">
        <f t="shared" si="2"/>
        <v>0.18780975907193445</v>
      </c>
      <c r="H41" s="28">
        <f t="shared" si="2"/>
        <v>0.18678134415544487</v>
      </c>
      <c r="I41" s="28">
        <f t="shared" si="2"/>
        <v>0.187379517150638</v>
      </c>
    </row>
    <row r="42" spans="3:9" x14ac:dyDescent="0.25">
      <c r="C42" s="2">
        <v>4</v>
      </c>
      <c r="D42" s="27"/>
      <c r="E42" s="28">
        <f t="shared" si="2"/>
        <v>0.20260200876348916</v>
      </c>
      <c r="F42" s="28">
        <f t="shared" si="2"/>
        <v>0.2032152430970747</v>
      </c>
      <c r="G42" s="28">
        <f t="shared" si="2"/>
        <v>0.20034864995856849</v>
      </c>
      <c r="H42" s="28">
        <f t="shared" si="2"/>
        <v>0.20092387628358852</v>
      </c>
      <c r="I42" s="28">
        <f t="shared" si="2"/>
        <v>0.20231174076680641</v>
      </c>
    </row>
    <row r="43" spans="3:9" x14ac:dyDescent="0.25">
      <c r="C43" s="2">
        <v>3</v>
      </c>
      <c r="D43" s="27"/>
      <c r="E43" s="28">
        <f t="shared" si="2"/>
        <v>0.21088835696506533</v>
      </c>
      <c r="F43" s="28">
        <f t="shared" si="2"/>
        <v>0.20690409759833689</v>
      </c>
      <c r="G43" s="28">
        <f t="shared" si="2"/>
        <v>0.20993261518737982</v>
      </c>
      <c r="H43" s="28">
        <f t="shared" si="2"/>
        <v>0.20890210908196519</v>
      </c>
      <c r="I43" s="28">
        <f t="shared" si="2"/>
        <v>0.20837795661087483</v>
      </c>
    </row>
    <row r="44" spans="3:9" x14ac:dyDescent="0.25">
      <c r="C44" s="2">
        <v>2</v>
      </c>
      <c r="D44" s="27"/>
      <c r="E44" s="28">
        <f t="shared" si="2"/>
        <v>0.20940126760451375</v>
      </c>
      <c r="F44" s="28">
        <f t="shared" si="2"/>
        <v>0.20924089314045</v>
      </c>
      <c r="G44" s="28">
        <f t="shared" si="2"/>
        <v>0.20888510185894529</v>
      </c>
      <c r="H44" s="28">
        <f t="shared" si="2"/>
        <v>0.21175367398388981</v>
      </c>
      <c r="I44" s="28">
        <f t="shared" si="2"/>
        <v>0.21040512836204522</v>
      </c>
    </row>
    <row r="45" spans="3:9" x14ac:dyDescent="0.25">
      <c r="C45" s="2" t="s">
        <v>1</v>
      </c>
      <c r="D45" s="27"/>
      <c r="E45" s="28">
        <f t="shared" si="2"/>
        <v>0.18918639512043833</v>
      </c>
      <c r="F45" s="28">
        <f t="shared" si="2"/>
        <v>0.19172664962916069</v>
      </c>
      <c r="G45" s="28">
        <f t="shared" si="2"/>
        <v>0.19302387392317194</v>
      </c>
      <c r="H45" s="28">
        <f t="shared" si="2"/>
        <v>0.1916389964951116</v>
      </c>
      <c r="I45" s="28">
        <f t="shared" si="2"/>
        <v>0.19152565710963557</v>
      </c>
    </row>
    <row r="46" spans="3:9" x14ac:dyDescent="0.25">
      <c r="C46" s="24"/>
      <c r="D46" s="22"/>
      <c r="E46" s="22"/>
      <c r="F46" s="22"/>
      <c r="G46" s="22"/>
      <c r="H46" s="22"/>
      <c r="I46" s="22"/>
    </row>
    <row r="47" spans="3:9" x14ac:dyDescent="0.25"/>
    <row r="48" spans="3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mergeCells count="3">
    <mergeCell ref="E16:I16"/>
    <mergeCell ref="E34:I34"/>
    <mergeCell ref="M16:Q1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2</xdr:col>
                    <xdr:colOff>581025</xdr:colOff>
                    <xdr:row>6</xdr:row>
                    <xdr:rowOff>171450</xdr:rowOff>
                  </from>
                  <to>
                    <xdr:col>2</xdr:col>
                    <xdr:colOff>2447925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 by Death Loc</vt:lpstr>
      <vt:lpstr>Average Number of Admissions</vt:lpstr>
      <vt:lpstr>Output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Charnock</dc:creator>
  <cp:lastModifiedBy>James Charnock</cp:lastModifiedBy>
  <dcterms:created xsi:type="dcterms:W3CDTF">2017-10-04T16:25:24Z</dcterms:created>
  <dcterms:modified xsi:type="dcterms:W3CDTF">2017-10-27T13:03:52Z</dcterms:modified>
</cp:coreProperties>
</file>