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28815" windowHeight="6510" tabRatio="926"/>
  </bookViews>
  <sheets>
    <sheet name="Contents" sheetId="1" r:id="rId1"/>
    <sheet name="Methods" sheetId="8" r:id="rId2"/>
    <sheet name="Information" sheetId="4" r:id="rId3"/>
    <sheet name="All tumours" sheetId="11" r:id="rId4"/>
    <sheet name="Malignant_EP_suppr" sheetId="41" state="veryHidden" r:id="rId5"/>
    <sheet name="TumourType_EP_suppr" sheetId="42" state="veryHidden" r:id="rId6"/>
    <sheet name="Malignant_all_suppr" sheetId="44" state="veryHidden" r:id="rId7"/>
    <sheet name="TumourType_all_suppr" sheetId="46" state="veryHidden" r:id="rId8"/>
    <sheet name="Tumour by year" sheetId="57" r:id="rId9"/>
    <sheet name="Malignant_EP_year_suppr" sheetId="47" state="veryHidden" r:id="rId10"/>
    <sheet name="TumourType_EP_year_suppr" sheetId="48" state="veryHidden" r:id="rId11"/>
    <sheet name="Malignant_all_year_suppr" sheetId="53" state="veryHidden" r:id="rId12"/>
    <sheet name="TumourType_all_year_suppr" sheetId="54" state="veryHidden" r:id="rId13"/>
    <sheet name="Tumour Year for graph" sheetId="22" state="veryHidden" r:id="rId14"/>
    <sheet name="Selection" sheetId="2" state="veryHidden" r:id="rId15"/>
    <sheet name="Interpretation" sheetId="60" r:id="rId16"/>
  </sheets>
  <externalReferences>
    <externalReference r:id="rId17"/>
  </externalReferences>
  <definedNames>
    <definedName name="_xlnm._FilterDatabase" localSheetId="3" hidden="1">'All tumours'!$C$5:$Y$105</definedName>
    <definedName name="cancersites" localSheetId="6">'[1]Hide Selection'!$D$2:$D$39</definedName>
    <definedName name="cancersites" localSheetId="11">'[1]Hide Selection'!$D$2:$D$39</definedName>
    <definedName name="cancersites" localSheetId="4">'[1]Hide Selection'!$D$2:$D$39</definedName>
    <definedName name="cancersites" localSheetId="9">'[1]Hide Selection'!$D$2:$D$39</definedName>
    <definedName name="cancersites" localSheetId="7">'[1]Hide Selection'!$D$2:$D$39</definedName>
    <definedName name="cancersites" localSheetId="12">'[1]Hide Selection'!$D$2:$D$39</definedName>
    <definedName name="cancersites" localSheetId="5">'[1]Hide Selection'!$D$2:$D$39</definedName>
    <definedName name="cancersites" localSheetId="10">'[1]Hide Selection'!$D$2:$D$39</definedName>
    <definedName name="Comparison_to_all_routes">Contents!#REF!</definedName>
    <definedName name="surv_month" localSheetId="6">'[1]Hide Selection'!$N$12</definedName>
    <definedName name="surv_month" localSheetId="11">'[1]Hide Selection'!$N$12</definedName>
    <definedName name="surv_month" localSheetId="4">'[1]Hide Selection'!$N$12</definedName>
    <definedName name="surv_month" localSheetId="9">'[1]Hide Selection'!$N$12</definedName>
    <definedName name="surv_month" localSheetId="7">'[1]Hide Selection'!$N$12</definedName>
    <definedName name="surv_month" localSheetId="12">'[1]Hide Selection'!$N$12</definedName>
    <definedName name="surv_month" localSheetId="5">'[1]Hide Selection'!$N$12</definedName>
    <definedName name="surv_month" localSheetId="10">'[1]Hide Selection'!$N$12</definedName>
  </definedNames>
  <calcPr calcId="145621"/>
</workbook>
</file>

<file path=xl/calcChain.xml><?xml version="1.0" encoding="utf-8"?>
<calcChain xmlns="http://schemas.openxmlformats.org/spreadsheetml/2006/main">
  <c r="H21" i="57" l="1"/>
  <c r="A5" i="42" l="1"/>
  <c r="D5" i="22" l="1"/>
  <c r="A6" i="48"/>
  <c r="A7" i="48"/>
  <c r="A8" i="48"/>
  <c r="A9" i="48"/>
  <c r="A10" i="48"/>
  <c r="A11" i="48"/>
  <c r="A12" i="48"/>
  <c r="A13" i="48"/>
  <c r="A14" i="48"/>
  <c r="A15" i="48"/>
  <c r="A16" i="48"/>
  <c r="A17" i="48"/>
  <c r="A18" i="48"/>
  <c r="A19" i="48"/>
  <c r="A20" i="48"/>
  <c r="A21" i="48"/>
  <c r="A22" i="48"/>
  <c r="A23" i="48"/>
  <c r="A24" i="48"/>
  <c r="A25" i="48"/>
  <c r="A26" i="48"/>
  <c r="A27" i="48"/>
  <c r="A28" i="48"/>
  <c r="A29" i="48"/>
  <c r="A30" i="48"/>
  <c r="A31" i="48"/>
  <c r="A32" i="48"/>
  <c r="A33" i="48"/>
  <c r="A34" i="48"/>
  <c r="A35" i="48"/>
  <c r="A36" i="48"/>
  <c r="A37" i="48"/>
  <c r="A38" i="48"/>
  <c r="A39" i="48"/>
  <c r="A40" i="48"/>
  <c r="A41" i="48"/>
  <c r="A42" i="48"/>
  <c r="A43" i="48"/>
  <c r="A44" i="48"/>
  <c r="A45" i="48"/>
  <c r="A46" i="48"/>
  <c r="A47" i="48"/>
  <c r="A48" i="48"/>
  <c r="A49" i="48"/>
  <c r="A50" i="48"/>
  <c r="A51" i="48"/>
  <c r="A52" i="48"/>
  <c r="A53" i="48"/>
  <c r="A54" i="48"/>
  <c r="A55" i="48"/>
  <c r="A56" i="48"/>
  <c r="A57" i="48"/>
  <c r="A58" i="48"/>
  <c r="A59" i="48"/>
  <c r="A60" i="48"/>
  <c r="A61" i="48"/>
  <c r="A62" i="48"/>
  <c r="A63" i="48"/>
  <c r="A64" i="48"/>
  <c r="A65" i="48"/>
  <c r="A66" i="48"/>
  <c r="A67" i="48"/>
  <c r="A68" i="48"/>
  <c r="A69" i="48"/>
  <c r="A70" i="48"/>
  <c r="A71" i="48"/>
  <c r="A72" i="48"/>
  <c r="A73" i="48"/>
  <c r="A74" i="48"/>
  <c r="A75" i="48"/>
  <c r="A76" i="48"/>
  <c r="A77" i="48"/>
  <c r="A78" i="48"/>
  <c r="A79" i="48"/>
  <c r="A80" i="48"/>
  <c r="A81" i="48"/>
  <c r="A82" i="48"/>
  <c r="A83" i="48"/>
  <c r="A84" i="48"/>
  <c r="A85" i="48"/>
  <c r="A86" i="48"/>
  <c r="A87" i="48"/>
  <c r="A88" i="48"/>
  <c r="A89" i="48"/>
  <c r="A90" i="48"/>
  <c r="A91" i="48"/>
  <c r="A92" i="48"/>
  <c r="A93" i="48"/>
  <c r="A94" i="48"/>
  <c r="A95" i="48"/>
  <c r="A96" i="48"/>
  <c r="A97" i="48"/>
  <c r="A98" i="48"/>
  <c r="A99" i="48"/>
  <c r="A100" i="48"/>
  <c r="A101" i="48"/>
  <c r="A102" i="48"/>
  <c r="A103" i="48"/>
  <c r="A104" i="48"/>
  <c r="A105" i="48"/>
  <c r="A106" i="48"/>
  <c r="A107" i="48"/>
  <c r="A108" i="48"/>
  <c r="A109" i="48"/>
  <c r="A110" i="48"/>
  <c r="A111" i="48"/>
  <c r="A112" i="48"/>
  <c r="A113" i="48"/>
  <c r="A114" i="48"/>
  <c r="A115" i="48"/>
  <c r="A116" i="48"/>
  <c r="A117" i="48"/>
  <c r="A118" i="48"/>
  <c r="A119" i="48"/>
  <c r="A120" i="48"/>
  <c r="A121" i="48"/>
  <c r="A122" i="48"/>
  <c r="A123" i="48"/>
  <c r="A124" i="48"/>
  <c r="A125" i="48"/>
  <c r="A126" i="48"/>
  <c r="A127" i="48"/>
  <c r="A128" i="48"/>
  <c r="A129" i="48"/>
  <c r="A130" i="48"/>
  <c r="A131" i="48"/>
  <c r="A132" i="48"/>
  <c r="A133" i="48"/>
  <c r="A134" i="48"/>
  <c r="A135" i="48"/>
  <c r="A136" i="48"/>
  <c r="A137" i="48"/>
  <c r="A138" i="48"/>
  <c r="A139" i="48"/>
  <c r="A140" i="48"/>
  <c r="A141" i="48"/>
  <c r="A142" i="48"/>
  <c r="A143" i="48"/>
  <c r="A144" i="48"/>
  <c r="A145" i="48"/>
  <c r="A146" i="48"/>
  <c r="A147" i="48"/>
  <c r="A148" i="48"/>
  <c r="A149" i="48"/>
  <c r="A150" i="48"/>
  <c r="A151" i="48"/>
  <c r="A152" i="48"/>
  <c r="A153" i="48"/>
  <c r="A154" i="48"/>
  <c r="A155" i="48"/>
  <c r="A156" i="48"/>
  <c r="A157" i="48"/>
  <c r="A158" i="48"/>
  <c r="A159" i="48"/>
  <c r="A160" i="48"/>
  <c r="A161" i="48"/>
  <c r="A162" i="48"/>
  <c r="A163" i="48"/>
  <c r="A164" i="48"/>
  <c r="A165" i="48"/>
  <c r="A166" i="48"/>
  <c r="A167" i="48"/>
  <c r="A168" i="48"/>
  <c r="A169" i="48"/>
  <c r="A170" i="48"/>
  <c r="A171" i="48"/>
  <c r="A172" i="48"/>
  <c r="A173" i="48"/>
  <c r="A174" i="48"/>
  <c r="A175" i="48"/>
  <c r="A176" i="48"/>
  <c r="A177" i="48"/>
  <c r="A178" i="48"/>
  <c r="A179" i="48"/>
  <c r="A180" i="48"/>
  <c r="A181" i="48"/>
  <c r="A182" i="48"/>
  <c r="A183" i="48"/>
  <c r="A184" i="48"/>
  <c r="A185" i="48"/>
  <c r="A186" i="48"/>
  <c r="A187" i="48"/>
  <c r="A188" i="48"/>
  <c r="A189" i="48"/>
  <c r="A190" i="48"/>
  <c r="A191" i="48"/>
  <c r="A192" i="48"/>
  <c r="A193" i="48"/>
  <c r="A194" i="48"/>
  <c r="A195" i="48"/>
  <c r="A196" i="48"/>
  <c r="A197" i="48"/>
  <c r="A198" i="48"/>
  <c r="A199" i="48"/>
  <c r="A200" i="48"/>
  <c r="A201" i="48"/>
  <c r="A202" i="48"/>
  <c r="A203" i="48"/>
  <c r="A204" i="48"/>
  <c r="A205" i="48"/>
  <c r="A206" i="48"/>
  <c r="A207" i="48"/>
  <c r="A208" i="48"/>
  <c r="A209" i="48"/>
  <c r="A210" i="48"/>
  <c r="A211" i="48"/>
  <c r="A212" i="48"/>
  <c r="A213" i="48"/>
  <c r="A214" i="48"/>
  <c r="A215" i="48"/>
  <c r="A216" i="48"/>
  <c r="A217" i="48"/>
  <c r="A218" i="48"/>
  <c r="A219" i="48"/>
  <c r="A220" i="48"/>
  <c r="A221" i="48"/>
  <c r="A222" i="48"/>
  <c r="A223" i="48"/>
  <c r="A224" i="48"/>
  <c r="A225" i="48"/>
  <c r="A226" i="48"/>
  <c r="A227" i="48"/>
  <c r="A228" i="48"/>
  <c r="A229" i="48"/>
  <c r="A230" i="48"/>
  <c r="A231" i="48"/>
  <c r="A232" i="48"/>
  <c r="A233" i="48"/>
  <c r="A234" i="48"/>
  <c r="A235" i="48"/>
  <c r="A236" i="48"/>
  <c r="A237" i="48"/>
  <c r="A238" i="48"/>
  <c r="A239" i="48"/>
  <c r="A240" i="48"/>
  <c r="A241" i="48"/>
  <c r="A242" i="48"/>
  <c r="A243" i="48"/>
  <c r="A244" i="48"/>
  <c r="A245" i="48"/>
  <c r="A246" i="48"/>
  <c r="A247" i="48"/>
  <c r="A248" i="48"/>
  <c r="A249" i="48"/>
  <c r="A250" i="48"/>
  <c r="A251" i="48"/>
  <c r="A252" i="48"/>
  <c r="A253" i="48"/>
  <c r="A254" i="48"/>
  <c r="A255" i="48"/>
  <c r="A256" i="48"/>
  <c r="A257" i="48"/>
  <c r="A258" i="48"/>
  <c r="A259" i="48"/>
  <c r="A260" i="48"/>
  <c r="A261" i="48"/>
  <c r="A262" i="48"/>
  <c r="A263" i="48"/>
  <c r="A264" i="48"/>
  <c r="A265" i="48"/>
  <c r="A266" i="48"/>
  <c r="A267" i="48"/>
  <c r="A268" i="48"/>
  <c r="A269" i="48"/>
  <c r="A270" i="48"/>
  <c r="A271" i="48"/>
  <c r="A272" i="48"/>
  <c r="A273" i="48"/>
  <c r="A274" i="48"/>
  <c r="A275" i="48"/>
  <c r="A276" i="48"/>
  <c r="A277" i="48"/>
  <c r="A278" i="48"/>
  <c r="A279" i="48"/>
  <c r="A280" i="48"/>
  <c r="A281" i="48"/>
  <c r="A282" i="48"/>
  <c r="A283" i="48"/>
  <c r="A284" i="48"/>
  <c r="A285" i="48"/>
  <c r="A286" i="48"/>
  <c r="A287" i="48"/>
  <c r="A288" i="48"/>
  <c r="A289" i="48"/>
  <c r="A290" i="48"/>
  <c r="A291" i="48"/>
  <c r="A292" i="48"/>
  <c r="A293" i="48"/>
  <c r="A294" i="48"/>
  <c r="A295" i="48"/>
  <c r="A296" i="48"/>
  <c r="A297" i="48"/>
  <c r="A298" i="48"/>
  <c r="A299" i="48"/>
  <c r="A300" i="48"/>
  <c r="A301" i="48"/>
  <c r="A302" i="48"/>
  <c r="A303" i="48"/>
  <c r="A304" i="48"/>
  <c r="A305" i="48"/>
  <c r="A306" i="48"/>
  <c r="A307" i="48"/>
  <c r="A308" i="48"/>
  <c r="A309" i="48"/>
  <c r="A310" i="48"/>
  <c r="A311" i="48"/>
  <c r="A312" i="48"/>
  <c r="A313" i="48"/>
  <c r="A314" i="48"/>
  <c r="A315" i="48"/>
  <c r="A316" i="48"/>
  <c r="A317" i="48"/>
  <c r="A318" i="48"/>
  <c r="A319" i="48"/>
  <c r="A320" i="48"/>
  <c r="A321" i="48"/>
  <c r="A322" i="48"/>
  <c r="A323" i="48"/>
  <c r="A324" i="48"/>
  <c r="A325" i="48"/>
  <c r="A326" i="48"/>
  <c r="A327" i="48"/>
  <c r="A328" i="48"/>
  <c r="A329" i="48"/>
  <c r="A330" i="48"/>
  <c r="A331" i="48"/>
  <c r="A332" i="48"/>
  <c r="A333" i="48"/>
  <c r="A334" i="48"/>
  <c r="A335" i="48"/>
  <c r="A336" i="48"/>
  <c r="A337" i="48"/>
  <c r="A338" i="48"/>
  <c r="A339" i="48"/>
  <c r="A340" i="48"/>
  <c r="A341" i="48"/>
  <c r="A342" i="48"/>
  <c r="A343" i="48"/>
  <c r="A344" i="48"/>
  <c r="A345" i="48"/>
  <c r="A346" i="48"/>
  <c r="A347" i="48"/>
  <c r="A348" i="48"/>
  <c r="A349" i="48"/>
  <c r="A350" i="48"/>
  <c r="A351" i="48"/>
  <c r="A352" i="48"/>
  <c r="A353" i="48"/>
  <c r="A354" i="48"/>
  <c r="A355" i="48"/>
  <c r="A356" i="48"/>
  <c r="A357" i="48"/>
  <c r="A358" i="48"/>
  <c r="A359" i="48"/>
  <c r="A360" i="48"/>
  <c r="A361" i="48"/>
  <c r="A362" i="48"/>
  <c r="A363" i="48"/>
  <c r="A364" i="48"/>
  <c r="A365" i="48"/>
  <c r="A366" i="48"/>
  <c r="A367" i="48"/>
  <c r="A368" i="48"/>
  <c r="A369" i="48"/>
  <c r="A370" i="48"/>
  <c r="A371" i="48"/>
  <c r="A372" i="48"/>
  <c r="A373" i="48"/>
  <c r="A374" i="48"/>
  <c r="A375" i="48"/>
  <c r="A376" i="48"/>
  <c r="A377" i="48"/>
  <c r="A378" i="48"/>
  <c r="A379" i="48"/>
  <c r="A380" i="48"/>
  <c r="A381" i="48"/>
  <c r="A382" i="48"/>
  <c r="A383" i="48"/>
  <c r="A384" i="48"/>
  <c r="A385" i="48"/>
  <c r="A386" i="48"/>
  <c r="A387" i="48"/>
  <c r="A388" i="48"/>
  <c r="A389" i="48"/>
  <c r="A390" i="48"/>
  <c r="A391" i="48"/>
  <c r="A392" i="48"/>
  <c r="A6" i="53"/>
  <c r="A7" i="53"/>
  <c r="A8" i="53"/>
  <c r="A9" i="53"/>
  <c r="A10" i="53"/>
  <c r="A11" i="53"/>
  <c r="A12" i="53"/>
  <c r="A13" i="53"/>
  <c r="A14" i="53"/>
  <c r="A15" i="53"/>
  <c r="A16" i="53"/>
  <c r="A17" i="53"/>
  <c r="A18" i="53"/>
  <c r="A19" i="53"/>
  <c r="A20" i="53"/>
  <c r="A21" i="53"/>
  <c r="A22" i="53"/>
  <c r="A23" i="53"/>
  <c r="A24" i="53"/>
  <c r="A25" i="53"/>
  <c r="A26" i="53"/>
  <c r="A27" i="53"/>
  <c r="A28" i="53"/>
  <c r="A29" i="53"/>
  <c r="A6" i="54"/>
  <c r="A7" i="54"/>
  <c r="A8" i="54"/>
  <c r="A9" i="54"/>
  <c r="A10" i="54"/>
  <c r="A11" i="54"/>
  <c r="A12" i="54"/>
  <c r="A13" i="54"/>
  <c r="A14" i="54"/>
  <c r="A15" i="54"/>
  <c r="A16" i="54"/>
  <c r="A17" i="54"/>
  <c r="A18" i="54"/>
  <c r="A19" i="54"/>
  <c r="A20" i="54"/>
  <c r="A21" i="54"/>
  <c r="A22" i="54"/>
  <c r="A23" i="54"/>
  <c r="A24" i="54"/>
  <c r="A25" i="54"/>
  <c r="A26" i="54"/>
  <c r="A27" i="54"/>
  <c r="A28" i="54"/>
  <c r="A29" i="54"/>
  <c r="A30" i="54"/>
  <c r="A31" i="54"/>
  <c r="A32" i="54"/>
  <c r="A33" i="54"/>
  <c r="A34" i="54"/>
  <c r="A35" i="54"/>
  <c r="A36" i="54"/>
  <c r="A37" i="54"/>
  <c r="A38" i="54"/>
  <c r="A39" i="54"/>
  <c r="A40" i="54"/>
  <c r="A41" i="54"/>
  <c r="A42" i="54"/>
  <c r="A43" i="54"/>
  <c r="A44" i="54"/>
  <c r="A45" i="54"/>
  <c r="A46" i="54"/>
  <c r="A47" i="54"/>
  <c r="A48" i="54"/>
  <c r="A49" i="54"/>
  <c r="A50" i="54"/>
  <c r="A51" i="54"/>
  <c r="A52" i="54"/>
  <c r="A53" i="54"/>
  <c r="A54" i="54"/>
  <c r="A55" i="54"/>
  <c r="A56" i="54"/>
  <c r="A57" i="54"/>
  <c r="A58" i="54"/>
  <c r="A59" i="54"/>
  <c r="A60" i="54"/>
  <c r="A61" i="54"/>
  <c r="A62" i="54"/>
  <c r="A63" i="54"/>
  <c r="A64" i="54"/>
  <c r="A65" i="54"/>
  <c r="A66" i="54"/>
  <c r="A67" i="54"/>
  <c r="A68" i="54"/>
  <c r="A69" i="54"/>
  <c r="A70" i="54"/>
  <c r="A71" i="54"/>
  <c r="A72" i="54"/>
  <c r="A73" i="54"/>
  <c r="A74" i="54"/>
  <c r="A75" i="54"/>
  <c r="A76" i="54"/>
  <c r="A77" i="54"/>
  <c r="A78" i="54"/>
  <c r="A79" i="54"/>
  <c r="A80" i="54"/>
  <c r="A81" i="54"/>
  <c r="A82" i="54"/>
  <c r="A83" i="54"/>
  <c r="A84" i="54"/>
  <c r="A85" i="54"/>
  <c r="A86" i="54"/>
  <c r="A87" i="54"/>
  <c r="A88" i="54"/>
  <c r="A89" i="54"/>
  <c r="A90" i="54"/>
  <c r="A91" i="54"/>
  <c r="A92" i="54"/>
  <c r="A93" i="54"/>
  <c r="A94" i="54"/>
  <c r="A95" i="54"/>
  <c r="A96" i="54"/>
  <c r="A97" i="54"/>
  <c r="A98" i="54"/>
  <c r="A99" i="54"/>
  <c r="A100" i="54"/>
  <c r="A101" i="54"/>
  <c r="A102" i="54"/>
  <c r="A103" i="54"/>
  <c r="A104" i="54"/>
  <c r="A105" i="54"/>
  <c r="A106" i="54"/>
  <c r="A107" i="54"/>
  <c r="A108" i="54"/>
  <c r="A109" i="54"/>
  <c r="A110" i="54"/>
  <c r="A111" i="54"/>
  <c r="A112" i="54"/>
  <c r="A113" i="54"/>
  <c r="A114" i="54"/>
  <c r="A115" i="54"/>
  <c r="A116" i="54"/>
  <c r="A117" i="54"/>
  <c r="A118" i="54"/>
  <c r="A119" i="54"/>
  <c r="A120" i="54"/>
  <c r="A121" i="54"/>
  <c r="A122" i="54"/>
  <c r="A123" i="54"/>
  <c r="A124" i="54"/>
  <c r="A125" i="54"/>
  <c r="A126" i="54"/>
  <c r="A127" i="54"/>
  <c r="A128" i="54"/>
  <c r="A129" i="54"/>
  <c r="A130" i="54"/>
  <c r="A131" i="54"/>
  <c r="A132" i="54"/>
  <c r="A133" i="54"/>
  <c r="A134" i="54"/>
  <c r="A135" i="54"/>
  <c r="A136" i="54"/>
  <c r="A137" i="54"/>
  <c r="A138" i="54"/>
  <c r="A139" i="54"/>
  <c r="A140" i="54"/>
  <c r="A141" i="54"/>
  <c r="A142" i="54"/>
  <c r="A143" i="54"/>
  <c r="A144" i="54"/>
  <c r="A145" i="54"/>
  <c r="A146" i="54"/>
  <c r="A147" i="54"/>
  <c r="A148" i="54"/>
  <c r="A149" i="54"/>
  <c r="A150" i="54"/>
  <c r="A151" i="54"/>
  <c r="A152" i="54"/>
  <c r="A153" i="54"/>
  <c r="A154" i="54"/>
  <c r="A155" i="54"/>
  <c r="A156" i="54"/>
  <c r="A157" i="54"/>
  <c r="A158" i="54"/>
  <c r="A159" i="54"/>
  <c r="A160" i="54"/>
  <c r="A161" i="54"/>
  <c r="A162" i="54"/>
  <c r="A163" i="54"/>
  <c r="A164" i="54"/>
  <c r="A165" i="54"/>
  <c r="A166" i="54"/>
  <c r="A167" i="54"/>
  <c r="A168" i="54"/>
  <c r="A169" i="54"/>
  <c r="A170" i="54"/>
  <c r="A171" i="54"/>
  <c r="A172" i="54"/>
  <c r="A173" i="54"/>
  <c r="A174" i="54"/>
  <c r="A175" i="54"/>
  <c r="A176" i="54"/>
  <c r="A177" i="54"/>
  <c r="A178" i="54"/>
  <c r="A179" i="54"/>
  <c r="A180" i="54"/>
  <c r="A181" i="54"/>
  <c r="A182" i="54"/>
  <c r="A183" i="54"/>
  <c r="A184" i="54"/>
  <c r="A185" i="54"/>
  <c r="A186" i="54"/>
  <c r="A187" i="54"/>
  <c r="A188" i="54"/>
  <c r="A189" i="54"/>
  <c r="A190" i="54"/>
  <c r="A191" i="54"/>
  <c r="A192" i="54"/>
  <c r="A193" i="54"/>
  <c r="A194" i="54"/>
  <c r="A195" i="54"/>
  <c r="A196" i="54"/>
  <c r="A197" i="54"/>
  <c r="A198" i="54"/>
  <c r="A199" i="54"/>
  <c r="A200" i="54"/>
  <c r="A201" i="54"/>
  <c r="A202" i="54"/>
  <c r="A203" i="54"/>
  <c r="A204" i="54"/>
  <c r="A205" i="54"/>
  <c r="A206" i="54"/>
  <c r="A207" i="54"/>
  <c r="A208" i="54"/>
  <c r="A209" i="54"/>
  <c r="A210" i="54"/>
  <c r="A211" i="54"/>
  <c r="A212" i="54"/>
  <c r="A213" i="54"/>
  <c r="A214" i="54"/>
  <c r="A215" i="54"/>
  <c r="A216" i="54"/>
  <c r="A217" i="54"/>
  <c r="A218" i="54"/>
  <c r="A219" i="54"/>
  <c r="A220" i="54"/>
  <c r="A221" i="54"/>
  <c r="A222" i="54"/>
  <c r="A223" i="54"/>
  <c r="A224" i="54"/>
  <c r="A225" i="54"/>
  <c r="A226" i="54"/>
  <c r="A227" i="54"/>
  <c r="A228" i="54"/>
  <c r="A229" i="54"/>
  <c r="A230" i="54"/>
  <c r="A231" i="54"/>
  <c r="A232" i="54"/>
  <c r="A233" i="54"/>
  <c r="A234" i="54"/>
  <c r="A235" i="54"/>
  <c r="A236" i="54"/>
  <c r="A237" i="54"/>
  <c r="A238" i="54"/>
  <c r="A239" i="54"/>
  <c r="A240" i="54"/>
  <c r="A241" i="54"/>
  <c r="A242" i="54"/>
  <c r="A243" i="54"/>
  <c r="A244" i="54"/>
  <c r="A245" i="54"/>
  <c r="A246" i="54"/>
  <c r="A247" i="54"/>
  <c r="A248" i="54"/>
  <c r="A249" i="54"/>
  <c r="A250" i="54"/>
  <c r="A251" i="54"/>
  <c r="A252" i="54"/>
  <c r="A253" i="54"/>
  <c r="A254" i="54"/>
  <c r="A255" i="54"/>
  <c r="A256" i="54"/>
  <c r="A257" i="54"/>
  <c r="A258" i="54"/>
  <c r="A259" i="54"/>
  <c r="A260" i="54"/>
  <c r="A261" i="54"/>
  <c r="A262" i="54"/>
  <c r="A263" i="54"/>
  <c r="A264" i="54"/>
  <c r="A265" i="54"/>
  <c r="A266" i="54"/>
  <c r="A267" i="54"/>
  <c r="A268" i="54"/>
  <c r="A269" i="54"/>
  <c r="A270" i="54"/>
  <c r="A271" i="54"/>
  <c r="A272" i="54"/>
  <c r="A273" i="54"/>
  <c r="A274" i="54"/>
  <c r="A275" i="54"/>
  <c r="A276" i="54"/>
  <c r="A277" i="54"/>
  <c r="A278" i="54"/>
  <c r="A279" i="54"/>
  <c r="A280" i="54"/>
  <c r="A281" i="54"/>
  <c r="A282" i="54"/>
  <c r="A283" i="54"/>
  <c r="A284" i="54"/>
  <c r="A285" i="54"/>
  <c r="A286" i="54"/>
  <c r="A287" i="54"/>
  <c r="A288" i="54"/>
  <c r="A289" i="54"/>
  <c r="A290" i="54"/>
  <c r="A291" i="54"/>
  <c r="A292" i="54"/>
  <c r="A293" i="54"/>
  <c r="A294" i="54"/>
  <c r="A295" i="54"/>
  <c r="A296" i="54"/>
  <c r="A297" i="54"/>
  <c r="A298" i="54"/>
  <c r="A299" i="54"/>
  <c r="A300" i="54"/>
  <c r="A301" i="54"/>
  <c r="A302" i="54"/>
  <c r="A303" i="54"/>
  <c r="A304" i="54"/>
  <c r="A305" i="54"/>
  <c r="A306" i="54"/>
  <c r="A307" i="54"/>
  <c r="A308" i="54"/>
  <c r="A309" i="54"/>
  <c r="A310" i="54"/>
  <c r="A311" i="54"/>
  <c r="A312" i="54"/>
  <c r="A313" i="54"/>
  <c r="A314" i="54"/>
  <c r="A315" i="54"/>
  <c r="A316" i="54"/>
  <c r="A317" i="54"/>
  <c r="A318" i="54"/>
  <c r="A319" i="54"/>
  <c r="A320" i="54"/>
  <c r="A321" i="54"/>
  <c r="A322" i="54"/>
  <c r="A323" i="54"/>
  <c r="A324" i="54"/>
  <c r="A325" i="54"/>
  <c r="A326" i="54"/>
  <c r="A327" i="54"/>
  <c r="A328" i="54"/>
  <c r="A329" i="54"/>
  <c r="A330" i="54"/>
  <c r="A331" i="54"/>
  <c r="A332" i="54"/>
  <c r="A333" i="54"/>
  <c r="A334" i="54"/>
  <c r="A335" i="54"/>
  <c r="A336" i="54"/>
  <c r="A337" i="54"/>
  <c r="A338" i="54"/>
  <c r="A339" i="54"/>
  <c r="A340" i="54"/>
  <c r="A341" i="54"/>
  <c r="A342" i="54"/>
  <c r="A343" i="54"/>
  <c r="A344" i="54"/>
  <c r="A345" i="54"/>
  <c r="A346" i="54"/>
  <c r="A347" i="54"/>
  <c r="A348" i="54"/>
  <c r="A349" i="54"/>
  <c r="A350" i="54"/>
  <c r="A351" i="54"/>
  <c r="A352" i="54"/>
  <c r="A353" i="54"/>
  <c r="A354" i="54"/>
  <c r="A355" i="54"/>
  <c r="A356" i="54"/>
  <c r="A357" i="54"/>
  <c r="A358" i="54"/>
  <c r="A359" i="54"/>
  <c r="A360" i="54"/>
  <c r="A361" i="54"/>
  <c r="A362" i="54"/>
  <c r="A363" i="54"/>
  <c r="A364" i="54"/>
  <c r="A365" i="54"/>
  <c r="A366" i="54"/>
  <c r="A367" i="54"/>
  <c r="A368" i="54"/>
  <c r="A369" i="54"/>
  <c r="A370" i="54"/>
  <c r="A371" i="54"/>
  <c r="A372" i="54"/>
  <c r="A373" i="54"/>
  <c r="A374" i="54"/>
  <c r="A375" i="54"/>
  <c r="A376" i="54"/>
  <c r="A377" i="54"/>
  <c r="A378" i="54"/>
  <c r="A379" i="54"/>
  <c r="A380" i="54"/>
  <c r="A381" i="54"/>
  <c r="A382" i="54"/>
  <c r="A383" i="54"/>
  <c r="A384" i="54"/>
  <c r="A385" i="54"/>
  <c r="A386" i="54"/>
  <c r="A387" i="54"/>
  <c r="A388" i="54"/>
  <c r="A389" i="54"/>
  <c r="A390" i="54"/>
  <c r="A391" i="54"/>
  <c r="A392" i="54"/>
  <c r="A393" i="54"/>
  <c r="A394" i="54"/>
  <c r="A395" i="54"/>
  <c r="A5" i="54"/>
  <c r="A5" i="53"/>
  <c r="A5" i="48"/>
  <c r="A6" i="47"/>
  <c r="A7" i="47"/>
  <c r="A8" i="47"/>
  <c r="A9" i="47"/>
  <c r="A10" i="47"/>
  <c r="A11" i="47"/>
  <c r="A12" i="47"/>
  <c r="A13" i="47"/>
  <c r="A14" i="47"/>
  <c r="A15" i="47"/>
  <c r="A16" i="47"/>
  <c r="A17" i="47"/>
  <c r="A18" i="47"/>
  <c r="A19" i="47"/>
  <c r="A20" i="47"/>
  <c r="A21" i="47"/>
  <c r="A22" i="47"/>
  <c r="A23" i="47"/>
  <c r="A24" i="47"/>
  <c r="A25" i="47"/>
  <c r="A26" i="47"/>
  <c r="A27" i="47"/>
  <c r="A28" i="47"/>
  <c r="A29" i="47"/>
  <c r="A5" i="47"/>
  <c r="E10" i="22" l="1"/>
  <c r="Q8" i="22"/>
  <c r="H10" i="22"/>
  <c r="H14" i="22"/>
  <c r="H12" i="22"/>
  <c r="S7" i="22"/>
  <c r="Q12" i="22"/>
  <c r="H7" i="22"/>
  <c r="H11" i="22"/>
  <c r="E14" i="22"/>
  <c r="N13" i="22"/>
  <c r="N14" i="22"/>
  <c r="K13" i="22"/>
  <c r="N11" i="22"/>
  <c r="H8" i="22"/>
  <c r="S14" i="22"/>
  <c r="J14" i="22" s="1"/>
  <c r="Q10" i="22"/>
  <c r="N9" i="22"/>
  <c r="Q11" i="22"/>
  <c r="K8" i="22"/>
  <c r="H9" i="22"/>
  <c r="S10" i="22"/>
  <c r="K10" i="22"/>
  <c r="S13" i="22"/>
  <c r="S11" i="22"/>
  <c r="Q9" i="22"/>
  <c r="O9" i="22" s="1"/>
  <c r="K11" i="22"/>
  <c r="S12" i="22"/>
  <c r="N12" i="22"/>
  <c r="K9" i="22"/>
  <c r="E12" i="22"/>
  <c r="F12" i="22" s="1"/>
  <c r="N10" i="22"/>
  <c r="S9" i="22"/>
  <c r="E9" i="22"/>
  <c r="E11" i="22"/>
  <c r="N7" i="22"/>
  <c r="S8" i="22"/>
  <c r="K12" i="22"/>
  <c r="E13" i="22"/>
  <c r="Q13" i="22"/>
  <c r="R13" i="22" s="1"/>
  <c r="E8" i="22"/>
  <c r="K14" i="22"/>
  <c r="Q14" i="22"/>
  <c r="N8" i="22"/>
  <c r="H13" i="22"/>
  <c r="E7" i="22"/>
  <c r="G7" i="22" s="1"/>
  <c r="K7" i="22"/>
  <c r="Q7" i="22"/>
  <c r="A5" i="46"/>
  <c r="A6" i="46"/>
  <c r="A7" i="46"/>
  <c r="A8" i="46"/>
  <c r="A9" i="46"/>
  <c r="A10" i="46"/>
  <c r="A11" i="46"/>
  <c r="A12" i="46"/>
  <c r="A13" i="46"/>
  <c r="A14" i="46"/>
  <c r="A15" i="46"/>
  <c r="A16" i="46"/>
  <c r="A17" i="46"/>
  <c r="A18" i="46"/>
  <c r="A19" i="46"/>
  <c r="A20" i="46"/>
  <c r="A21" i="46"/>
  <c r="A22" i="46"/>
  <c r="A23" i="46"/>
  <c r="A24" i="46"/>
  <c r="A25" i="46"/>
  <c r="A26" i="46"/>
  <c r="A27" i="46"/>
  <c r="A28" i="46"/>
  <c r="A29" i="46"/>
  <c r="A30" i="46"/>
  <c r="A31" i="46"/>
  <c r="A32" i="46"/>
  <c r="A33" i="46"/>
  <c r="A34" i="46"/>
  <c r="A35" i="46"/>
  <c r="A36" i="46"/>
  <c r="A37" i="46"/>
  <c r="A38" i="46"/>
  <c r="A39" i="46"/>
  <c r="A40" i="46"/>
  <c r="A41" i="46"/>
  <c r="A42" i="46"/>
  <c r="A43" i="46"/>
  <c r="A44" i="46"/>
  <c r="A45" i="46"/>
  <c r="A46" i="46"/>
  <c r="A47" i="46"/>
  <c r="A48" i="46"/>
  <c r="A49" i="46"/>
  <c r="A50" i="46"/>
  <c r="A51" i="46"/>
  <c r="A52" i="46"/>
  <c r="A53" i="46"/>
  <c r="A54" i="46"/>
  <c r="A55" i="46"/>
  <c r="A56" i="46"/>
  <c r="A57" i="46"/>
  <c r="A58" i="46"/>
  <c r="A59" i="46"/>
  <c r="A60" i="46"/>
  <c r="A61" i="46"/>
  <c r="A62" i="46"/>
  <c r="A63" i="46"/>
  <c r="A64" i="46"/>
  <c r="A65" i="46"/>
  <c r="A66" i="46"/>
  <c r="A67" i="46"/>
  <c r="A68" i="46"/>
  <c r="A69" i="46"/>
  <c r="A70" i="46"/>
  <c r="A71" i="46"/>
  <c r="A72" i="46"/>
  <c r="A73" i="46"/>
  <c r="A74" i="46"/>
  <c r="A75" i="46"/>
  <c r="A76" i="46"/>
  <c r="A77" i="46"/>
  <c r="A78" i="46"/>
  <c r="A79" i="46"/>
  <c r="A80" i="46"/>
  <c r="A81" i="46"/>
  <c r="A82" i="46"/>
  <c r="A83" i="46"/>
  <c r="A84" i="46"/>
  <c r="A85" i="46"/>
  <c r="A86" i="46"/>
  <c r="A87" i="46"/>
  <c r="A88" i="46"/>
  <c r="A89" i="46"/>
  <c r="A90" i="46"/>
  <c r="A91" i="46"/>
  <c r="A92" i="46"/>
  <c r="A93" i="46"/>
  <c r="A94" i="46"/>
  <c r="A95" i="46"/>
  <c r="A96" i="46"/>
  <c r="A97" i="46"/>
  <c r="A98" i="46"/>
  <c r="A99" i="46"/>
  <c r="A100" i="46"/>
  <c r="A101" i="46"/>
  <c r="A102" i="46"/>
  <c r="A103" i="46"/>
  <c r="A104" i="46"/>
  <c r="A105" i="46"/>
  <c r="A106" i="46"/>
  <c r="A107" i="46"/>
  <c r="A108" i="46"/>
  <c r="A109" i="46"/>
  <c r="A110" i="46"/>
  <c r="A4" i="46"/>
  <c r="A5" i="44"/>
  <c r="A6" i="44"/>
  <c r="A4" i="44"/>
  <c r="A6" i="41"/>
  <c r="A7" i="41"/>
  <c r="A5" i="41"/>
  <c r="A52" i="42"/>
  <c r="A51" i="42"/>
  <c r="A47" i="42"/>
  <c r="A44" i="42"/>
  <c r="A43" i="42"/>
  <c r="A39" i="42"/>
  <c r="A35" i="42"/>
  <c r="A31" i="42"/>
  <c r="A29" i="42"/>
  <c r="A27" i="42"/>
  <c r="A25" i="42"/>
  <c r="A23" i="42"/>
  <c r="A21" i="42"/>
  <c r="A19" i="42"/>
  <c r="A15" i="42"/>
  <c r="A11" i="42"/>
  <c r="A7" i="42"/>
  <c r="F9" i="22" l="1"/>
  <c r="L11" i="22"/>
  <c r="R7" i="22"/>
  <c r="O8" i="22"/>
  <c r="P7" i="22"/>
  <c r="L8" i="22"/>
  <c r="F10" i="22"/>
  <c r="G10" i="22"/>
  <c r="R8" i="22"/>
  <c r="L9" i="22"/>
  <c r="R9" i="22"/>
  <c r="G8" i="22"/>
  <c r="O12" i="22"/>
  <c r="J10" i="22"/>
  <c r="P10" i="22"/>
  <c r="G11" i="22"/>
  <c r="L10" i="22"/>
  <c r="I10" i="22"/>
  <c r="J11" i="22"/>
  <c r="P12" i="22"/>
  <c r="J7" i="22"/>
  <c r="M10" i="22"/>
  <c r="G9" i="22"/>
  <c r="P9" i="22"/>
  <c r="P11" i="22"/>
  <c r="P14" i="22"/>
  <c r="M9" i="22"/>
  <c r="O11" i="22"/>
  <c r="J8" i="22"/>
  <c r="L12" i="22"/>
  <c r="L7" i="22"/>
  <c r="O13" i="22"/>
  <c r="G14" i="22"/>
  <c r="M12" i="22"/>
  <c r="J12" i="22"/>
  <c r="L13" i="22"/>
  <c r="R14" i="22"/>
  <c r="J13" i="22"/>
  <c r="I9" i="22"/>
  <c r="F11" i="22"/>
  <c r="R12" i="22"/>
  <c r="I12" i="22"/>
  <c r="P8" i="22"/>
  <c r="O10" i="22"/>
  <c r="I8" i="22"/>
  <c r="R11" i="22"/>
  <c r="I11" i="22"/>
  <c r="O14" i="22"/>
  <c r="F14" i="22"/>
  <c r="I14" i="22"/>
  <c r="L14" i="22"/>
  <c r="F7" i="22"/>
  <c r="M14" i="22"/>
  <c r="I7" i="22"/>
  <c r="M7" i="22"/>
  <c r="M11" i="22"/>
  <c r="J9" i="22"/>
  <c r="M13" i="22"/>
  <c r="O7" i="22"/>
  <c r="P13" i="22"/>
  <c r="M8" i="22"/>
  <c r="F13" i="22"/>
  <c r="G12" i="22"/>
  <c r="R10" i="22"/>
  <c r="G13" i="22"/>
  <c r="F8" i="22"/>
  <c r="I13" i="22"/>
  <c r="A9" i="42"/>
  <c r="A13" i="42"/>
  <c r="A17" i="42"/>
  <c r="A33" i="42"/>
  <c r="A37" i="42"/>
  <c r="A41" i="42"/>
  <c r="A45" i="42"/>
  <c r="A49" i="42"/>
  <c r="A53" i="42"/>
  <c r="A8" i="42"/>
  <c r="A12" i="42"/>
  <c r="A16" i="42"/>
  <c r="A20" i="42"/>
  <c r="A24" i="42"/>
  <c r="A28" i="42"/>
  <c r="A32" i="42"/>
  <c r="A36" i="42"/>
  <c r="A40" i="42"/>
  <c r="A48" i="42"/>
  <c r="A6" i="42"/>
  <c r="A10" i="42"/>
  <c r="A14" i="42"/>
  <c r="A18" i="42"/>
  <c r="A22" i="42"/>
  <c r="A26" i="42"/>
  <c r="A30" i="42"/>
  <c r="A34" i="42"/>
  <c r="A38" i="42"/>
  <c r="A42" i="42"/>
  <c r="A46" i="42"/>
  <c r="A50" i="42"/>
  <c r="C6" i="2" l="1"/>
  <c r="C5" i="57" l="1"/>
  <c r="C5" i="11"/>
  <c r="X7" i="11" l="1"/>
  <c r="Z9" i="11"/>
  <c r="Y9" i="11" s="1"/>
  <c r="Z7" i="11"/>
  <c r="Y7" i="11" s="1"/>
  <c r="A7" i="11"/>
  <c r="N9" i="11"/>
  <c r="D9" i="11"/>
  <c r="D7" i="11"/>
  <c r="I7" i="11"/>
  <c r="S9" i="11"/>
  <c r="S7" i="11"/>
  <c r="X9" i="11"/>
  <c r="I9" i="11"/>
  <c r="N7" i="11"/>
  <c r="A9" i="11"/>
  <c r="A17" i="11"/>
  <c r="Y17" i="11" s="1"/>
  <c r="A25" i="11"/>
  <c r="Y25" i="11" s="1"/>
  <c r="A33" i="11"/>
  <c r="Y33" i="11" s="1"/>
  <c r="A41" i="11"/>
  <c r="Y41" i="11" s="1"/>
  <c r="A49" i="11"/>
  <c r="Y49" i="11" s="1"/>
  <c r="A57" i="11"/>
  <c r="Y57" i="11" s="1"/>
  <c r="A65" i="11"/>
  <c r="Y65" i="11" s="1"/>
  <c r="A73" i="11"/>
  <c r="Y73" i="11" s="1"/>
  <c r="A81" i="11"/>
  <c r="Y81" i="11" s="1"/>
  <c r="A89" i="11"/>
  <c r="Y89" i="11" s="1"/>
  <c r="A97" i="11"/>
  <c r="Y97" i="11" s="1"/>
  <c r="A29" i="11"/>
  <c r="Y29" i="11" s="1"/>
  <c r="A45" i="11"/>
  <c r="Y45" i="11" s="1"/>
  <c r="A61" i="11"/>
  <c r="Y61" i="11" s="1"/>
  <c r="A69" i="11"/>
  <c r="Y69" i="11" s="1"/>
  <c r="A77" i="11"/>
  <c r="Y77" i="11" s="1"/>
  <c r="A85" i="11"/>
  <c r="Y85" i="11" s="1"/>
  <c r="A93" i="11"/>
  <c r="Y93" i="11" s="1"/>
  <c r="A15" i="11"/>
  <c r="Y15" i="11" s="1"/>
  <c r="A23" i="11"/>
  <c r="Y23" i="11" s="1"/>
  <c r="A39" i="11"/>
  <c r="Y39" i="11" s="1"/>
  <c r="A55" i="11"/>
  <c r="Y55" i="11" s="1"/>
  <c r="A71" i="11"/>
  <c r="Y71" i="11" s="1"/>
  <c r="A87" i="11"/>
  <c r="Y87" i="11" s="1"/>
  <c r="A95" i="11"/>
  <c r="Y95" i="11" s="1"/>
  <c r="A11" i="11"/>
  <c r="A19" i="11"/>
  <c r="Y19" i="11" s="1"/>
  <c r="A27" i="11"/>
  <c r="Y27" i="11" s="1"/>
  <c r="A35" i="11"/>
  <c r="Y35" i="11" s="1"/>
  <c r="A43" i="11"/>
  <c r="Y43" i="11" s="1"/>
  <c r="A51" i="11"/>
  <c r="Y51" i="11" s="1"/>
  <c r="A59" i="11"/>
  <c r="Y59" i="11" s="1"/>
  <c r="A67" i="11"/>
  <c r="Y67" i="11" s="1"/>
  <c r="A75" i="11"/>
  <c r="Y75" i="11" s="1"/>
  <c r="A83" i="11"/>
  <c r="Y83" i="11" s="1"/>
  <c r="A91" i="11"/>
  <c r="Y91" i="11" s="1"/>
  <c r="A99" i="11"/>
  <c r="Y99" i="11" s="1"/>
  <c r="A13" i="11"/>
  <c r="Y13" i="11" s="1"/>
  <c r="A21" i="11"/>
  <c r="Y21" i="11" s="1"/>
  <c r="A37" i="11"/>
  <c r="Y37" i="11" s="1"/>
  <c r="A53" i="11"/>
  <c r="Y53" i="11" s="1"/>
  <c r="A101" i="11"/>
  <c r="Y101" i="11" s="1"/>
  <c r="A31" i="11"/>
  <c r="Y31" i="11" s="1"/>
  <c r="A47" i="11"/>
  <c r="Y47" i="11" s="1"/>
  <c r="A63" i="11"/>
  <c r="Y63" i="11" s="1"/>
  <c r="A79" i="11"/>
  <c r="Y79" i="11" s="1"/>
  <c r="A103" i="11"/>
  <c r="Y103" i="11" s="1"/>
  <c r="A53" i="2"/>
  <c r="D11" i="11" l="1"/>
  <c r="Y11" i="11"/>
  <c r="D79" i="11"/>
  <c r="I79" i="11"/>
  <c r="L79" i="11" s="1"/>
  <c r="N79" i="11"/>
  <c r="Q79" i="11" s="1"/>
  <c r="X79" i="11"/>
  <c r="S79" i="11"/>
  <c r="I75" i="11"/>
  <c r="L75" i="11" s="1"/>
  <c r="S75" i="11"/>
  <c r="V75" i="11" s="1"/>
  <c r="N75" i="11"/>
  <c r="Q75" i="11" s="1"/>
  <c r="X75" i="11"/>
  <c r="D75" i="11"/>
  <c r="I43" i="11"/>
  <c r="N43" i="11"/>
  <c r="Q43" i="11" s="1"/>
  <c r="S43" i="11"/>
  <c r="V43" i="11" s="1"/>
  <c r="D43" i="11"/>
  <c r="G43" i="11" s="1"/>
  <c r="X43" i="11"/>
  <c r="I55" i="11"/>
  <c r="D55" i="11"/>
  <c r="G55" i="11" s="1"/>
  <c r="N55" i="11"/>
  <c r="Q55" i="11" s="1"/>
  <c r="X55" i="11"/>
  <c r="S55" i="11"/>
  <c r="V55" i="11" s="1"/>
  <c r="D61" i="11"/>
  <c r="I61" i="11"/>
  <c r="N61" i="11"/>
  <c r="Q61" i="11" s="1"/>
  <c r="S61" i="11"/>
  <c r="V61" i="11" s="1"/>
  <c r="X61" i="11"/>
  <c r="I65" i="11"/>
  <c r="L65" i="11" s="1"/>
  <c r="D65" i="11"/>
  <c r="G65" i="11" s="1"/>
  <c r="S65" i="11"/>
  <c r="V65" i="11" s="1"/>
  <c r="X65" i="11"/>
  <c r="N65" i="11"/>
  <c r="Q65" i="11" s="1"/>
  <c r="I33" i="11"/>
  <c r="S33" i="11"/>
  <c r="V33" i="11" s="1"/>
  <c r="X33" i="11"/>
  <c r="D33" i="11"/>
  <c r="G33" i="11" s="1"/>
  <c r="N33" i="11"/>
  <c r="D53" i="11"/>
  <c r="G53" i="11" s="1"/>
  <c r="N53" i="11"/>
  <c r="Q53" i="11" s="1"/>
  <c r="S53" i="11"/>
  <c r="V53" i="11" s="1"/>
  <c r="X53" i="11"/>
  <c r="I53" i="11"/>
  <c r="L53" i="11" s="1"/>
  <c r="I67" i="11"/>
  <c r="D67" i="11"/>
  <c r="G67" i="11" s="1"/>
  <c r="S67" i="11"/>
  <c r="N67" i="11"/>
  <c r="Q67" i="11" s="1"/>
  <c r="X67" i="11"/>
  <c r="I35" i="11"/>
  <c r="L35" i="11" s="1"/>
  <c r="D35" i="11"/>
  <c r="N35" i="11"/>
  <c r="Q35" i="11" s="1"/>
  <c r="S35" i="11"/>
  <c r="V35" i="11" s="1"/>
  <c r="X35" i="11"/>
  <c r="N95" i="11"/>
  <c r="Q95" i="11" s="1"/>
  <c r="D95" i="11"/>
  <c r="G95" i="11" s="1"/>
  <c r="X95" i="11"/>
  <c r="I95" i="11"/>
  <c r="L95" i="11" s="1"/>
  <c r="S95" i="11"/>
  <c r="D39" i="11"/>
  <c r="N39" i="11"/>
  <c r="Q39" i="11" s="1"/>
  <c r="S39" i="11"/>
  <c r="I39" i="11"/>
  <c r="L39" i="11" s="1"/>
  <c r="X39" i="11"/>
  <c r="D85" i="11"/>
  <c r="N85" i="11"/>
  <c r="Q85" i="11" s="1"/>
  <c r="S85" i="11"/>
  <c r="V85" i="11" s="1"/>
  <c r="X85" i="11"/>
  <c r="I85" i="11"/>
  <c r="L85" i="11" s="1"/>
  <c r="D45" i="11"/>
  <c r="I45" i="11"/>
  <c r="S45" i="11"/>
  <c r="X45" i="11"/>
  <c r="N45" i="11"/>
  <c r="D89" i="11"/>
  <c r="I89" i="11"/>
  <c r="L89" i="11" s="1"/>
  <c r="S89" i="11"/>
  <c r="X89" i="11"/>
  <c r="N89" i="11"/>
  <c r="Q89" i="11" s="1"/>
  <c r="D57" i="11"/>
  <c r="G57" i="11" s="1"/>
  <c r="I57" i="11"/>
  <c r="L57" i="11" s="1"/>
  <c r="N57" i="11"/>
  <c r="S57" i="11"/>
  <c r="V57" i="11" s="1"/>
  <c r="X57" i="11"/>
  <c r="D25" i="11"/>
  <c r="I25" i="11"/>
  <c r="N25" i="11"/>
  <c r="Q25" i="11" s="1"/>
  <c r="S25" i="11"/>
  <c r="V25" i="11" s="1"/>
  <c r="X25" i="11"/>
  <c r="D103" i="11"/>
  <c r="G103" i="11" s="1"/>
  <c r="I103" i="11"/>
  <c r="L103" i="11" s="1"/>
  <c r="N103" i="11"/>
  <c r="Q103" i="11" s="1"/>
  <c r="S103" i="11"/>
  <c r="V103" i="11" s="1"/>
  <c r="X103" i="11"/>
  <c r="D31" i="11"/>
  <c r="G31" i="11" s="1"/>
  <c r="I31" i="11"/>
  <c r="L31" i="11" s="1"/>
  <c r="N31" i="11"/>
  <c r="X31" i="11"/>
  <c r="S31" i="11"/>
  <c r="V31" i="11" s="1"/>
  <c r="D21" i="11"/>
  <c r="G21" i="11" s="1"/>
  <c r="S21" i="11"/>
  <c r="V21" i="11" s="1"/>
  <c r="X21" i="11"/>
  <c r="I21" i="11"/>
  <c r="L21" i="11" s="1"/>
  <c r="N21" i="11"/>
  <c r="Q21" i="11" s="1"/>
  <c r="I83" i="11"/>
  <c r="L83" i="11" s="1"/>
  <c r="S83" i="11"/>
  <c r="X83" i="11"/>
  <c r="D83" i="11"/>
  <c r="G83" i="11" s="1"/>
  <c r="N83" i="11"/>
  <c r="I51" i="11"/>
  <c r="L51" i="11" s="1"/>
  <c r="N51" i="11"/>
  <c r="Q51" i="11" s="1"/>
  <c r="D51" i="11"/>
  <c r="G51" i="11" s="1"/>
  <c r="S51" i="11"/>
  <c r="V51" i="11" s="1"/>
  <c r="X51" i="11"/>
  <c r="I19" i="11"/>
  <c r="N19" i="11"/>
  <c r="Q19" i="11" s="1"/>
  <c r="S19" i="11"/>
  <c r="X19" i="11"/>
  <c r="D19" i="11"/>
  <c r="D71" i="11"/>
  <c r="G71" i="11" s="1"/>
  <c r="N71" i="11"/>
  <c r="Q71" i="11" s="1"/>
  <c r="I71" i="11"/>
  <c r="L71" i="11" s="1"/>
  <c r="X71" i="11"/>
  <c r="S71" i="11"/>
  <c r="V71" i="11" s="1"/>
  <c r="D15" i="11"/>
  <c r="G15" i="11" s="1"/>
  <c r="I15" i="11"/>
  <c r="L15" i="11" s="1"/>
  <c r="N15" i="11"/>
  <c r="Q15" i="11" s="1"/>
  <c r="X15" i="11"/>
  <c r="S15" i="11"/>
  <c r="V15" i="11" s="1"/>
  <c r="D69" i="11"/>
  <c r="G69" i="11" s="1"/>
  <c r="N69" i="11"/>
  <c r="Q69" i="11" s="1"/>
  <c r="S69" i="11"/>
  <c r="X69" i="11"/>
  <c r="I69" i="11"/>
  <c r="L69" i="11" s="1"/>
  <c r="D73" i="11"/>
  <c r="I73" i="11"/>
  <c r="L73" i="11" s="1"/>
  <c r="S73" i="11"/>
  <c r="V73" i="11" s="1"/>
  <c r="X73" i="11"/>
  <c r="N73" i="11"/>
  <c r="I41" i="11"/>
  <c r="L41" i="11" s="1"/>
  <c r="S41" i="11"/>
  <c r="V41" i="11" s="1"/>
  <c r="X41" i="11"/>
  <c r="N41" i="11"/>
  <c r="Q41" i="11" s="1"/>
  <c r="D41" i="11"/>
  <c r="G41" i="11" s="1"/>
  <c r="D101" i="11"/>
  <c r="G101" i="11" s="1"/>
  <c r="N101" i="11"/>
  <c r="Q101" i="11" s="1"/>
  <c r="X101" i="11"/>
  <c r="I101" i="11"/>
  <c r="L101" i="11" s="1"/>
  <c r="S101" i="11"/>
  <c r="V101" i="11" s="1"/>
  <c r="D13" i="11"/>
  <c r="G13" i="11" s="1"/>
  <c r="I13" i="11"/>
  <c r="L13" i="11" s="1"/>
  <c r="X13" i="11"/>
  <c r="S13" i="11"/>
  <c r="N13" i="11"/>
  <c r="Q13" i="11" s="1"/>
  <c r="I11" i="11"/>
  <c r="N11" i="11"/>
  <c r="Q11" i="11" s="1"/>
  <c r="S11" i="11"/>
  <c r="X11" i="11"/>
  <c r="D93" i="11"/>
  <c r="N93" i="11"/>
  <c r="Q93" i="11" s="1"/>
  <c r="I93" i="11"/>
  <c r="L93" i="11" s="1"/>
  <c r="S93" i="11"/>
  <c r="V93" i="11" s="1"/>
  <c r="X93" i="11"/>
  <c r="I97" i="11"/>
  <c r="D97" i="11"/>
  <c r="S97" i="11"/>
  <c r="V97" i="11" s="1"/>
  <c r="X97" i="11"/>
  <c r="N97" i="11"/>
  <c r="Q97" i="11" s="1"/>
  <c r="D63" i="11"/>
  <c r="G63" i="11" s="1"/>
  <c r="I63" i="11"/>
  <c r="N63" i="11"/>
  <c r="Q63" i="11" s="1"/>
  <c r="S63" i="11"/>
  <c r="X63" i="11"/>
  <c r="I99" i="11"/>
  <c r="L99" i="11" s="1"/>
  <c r="D99" i="11"/>
  <c r="G99" i="11" s="1"/>
  <c r="S99" i="11"/>
  <c r="V99" i="11" s="1"/>
  <c r="X99" i="11"/>
  <c r="N99" i="11"/>
  <c r="D47" i="11"/>
  <c r="I47" i="11"/>
  <c r="L47" i="11" s="1"/>
  <c r="N47" i="11"/>
  <c r="X47" i="11"/>
  <c r="S47" i="11"/>
  <c r="V47" i="11" s="1"/>
  <c r="D37" i="11"/>
  <c r="G37" i="11" s="1"/>
  <c r="I37" i="11"/>
  <c r="L37" i="11" s="1"/>
  <c r="S37" i="11"/>
  <c r="X37" i="11"/>
  <c r="N37" i="11"/>
  <c r="Q37" i="11" s="1"/>
  <c r="I91" i="11"/>
  <c r="L91" i="11" s="1"/>
  <c r="S91" i="11"/>
  <c r="V91" i="11" s="1"/>
  <c r="D91" i="11"/>
  <c r="G91" i="11" s="1"/>
  <c r="N91" i="11"/>
  <c r="Q91" i="11" s="1"/>
  <c r="X91" i="11"/>
  <c r="I59" i="11"/>
  <c r="L59" i="11" s="1"/>
  <c r="D59" i="11"/>
  <c r="G59" i="11" s="1"/>
  <c r="N59" i="11"/>
  <c r="Q59" i="11" s="1"/>
  <c r="S59" i="11"/>
  <c r="V59" i="11" s="1"/>
  <c r="X59" i="11"/>
  <c r="D27" i="11"/>
  <c r="I27" i="11"/>
  <c r="L27" i="11" s="1"/>
  <c r="N27" i="11"/>
  <c r="Q27" i="11" s="1"/>
  <c r="S27" i="11"/>
  <c r="X27" i="11"/>
  <c r="I87" i="11"/>
  <c r="D87" i="11"/>
  <c r="G87" i="11" s="1"/>
  <c r="N87" i="11"/>
  <c r="Q87" i="11" s="1"/>
  <c r="X87" i="11"/>
  <c r="S87" i="11"/>
  <c r="T87" i="11" s="1"/>
  <c r="D23" i="11"/>
  <c r="G23" i="11" s="1"/>
  <c r="I23" i="11"/>
  <c r="L23" i="11" s="1"/>
  <c r="S23" i="11"/>
  <c r="V23" i="11" s="1"/>
  <c r="N23" i="11"/>
  <c r="Q23" i="11" s="1"/>
  <c r="X23" i="11"/>
  <c r="D77" i="11"/>
  <c r="I77" i="11"/>
  <c r="N77" i="11"/>
  <c r="Q77" i="11" s="1"/>
  <c r="S77" i="11"/>
  <c r="V77" i="11" s="1"/>
  <c r="X77" i="11"/>
  <c r="D29" i="11"/>
  <c r="N29" i="11"/>
  <c r="Q29" i="11" s="1"/>
  <c r="I29" i="11"/>
  <c r="L29" i="11" s="1"/>
  <c r="S29" i="11"/>
  <c r="V29" i="11" s="1"/>
  <c r="X29" i="11"/>
  <c r="S81" i="11"/>
  <c r="V81" i="11" s="1"/>
  <c r="X81" i="11"/>
  <c r="D81" i="11"/>
  <c r="I81" i="11"/>
  <c r="N81" i="11"/>
  <c r="O81" i="11" s="1"/>
  <c r="D49" i="11"/>
  <c r="G49" i="11" s="1"/>
  <c r="N49" i="11"/>
  <c r="S49" i="11"/>
  <c r="X49" i="11"/>
  <c r="I49" i="11"/>
  <c r="L49" i="11" s="1"/>
  <c r="D17" i="11"/>
  <c r="G17" i="11" s="1"/>
  <c r="I17" i="11"/>
  <c r="L17" i="11" s="1"/>
  <c r="N17" i="11"/>
  <c r="Q17" i="11" s="1"/>
  <c r="S17" i="11"/>
  <c r="V17" i="11" s="1"/>
  <c r="X17" i="11"/>
  <c r="E93" i="11"/>
  <c r="T7" i="11"/>
  <c r="V7" i="11"/>
  <c r="Q45" i="11"/>
  <c r="E7" i="11"/>
  <c r="V63" i="11"/>
  <c r="G85" i="11"/>
  <c r="G79" i="11"/>
  <c r="V9" i="11"/>
  <c r="T9" i="11"/>
  <c r="G7" i="11"/>
  <c r="L9" i="11"/>
  <c r="J9" i="11"/>
  <c r="Q7" i="11"/>
  <c r="O7" i="11"/>
  <c r="L67" i="11"/>
  <c r="Q83" i="11"/>
  <c r="G9" i="11"/>
  <c r="E9" i="11"/>
  <c r="V89" i="11"/>
  <c r="V79" i="11"/>
  <c r="L7" i="11"/>
  <c r="J7" i="11"/>
  <c r="Q31" i="11"/>
  <c r="Q9" i="11"/>
  <c r="O9" i="11"/>
  <c r="J51" i="11"/>
  <c r="V19" i="11"/>
  <c r="V13" i="11"/>
  <c r="D5" i="57"/>
  <c r="V11" i="11" l="1"/>
  <c r="E25" i="11"/>
  <c r="E26" i="11" s="1"/>
  <c r="E67" i="11"/>
  <c r="F68" i="11" s="1"/>
  <c r="J67" i="11"/>
  <c r="J68" i="11" s="1"/>
  <c r="E61" i="11"/>
  <c r="E62" i="11" s="1"/>
  <c r="Q81" i="11"/>
  <c r="Q82" i="11" s="1"/>
  <c r="T15" i="11"/>
  <c r="T16" i="11" s="1"/>
  <c r="G25" i="11"/>
  <c r="H26" i="11" s="1"/>
  <c r="G61" i="11"/>
  <c r="G62" i="11" s="1"/>
  <c r="V87" i="11"/>
  <c r="V88" i="11" s="1"/>
  <c r="O49" i="11"/>
  <c r="O50" i="11" s="1"/>
  <c r="O59" i="11"/>
  <c r="O60" i="11" s="1"/>
  <c r="J47" i="11"/>
  <c r="J48" i="11" s="1"/>
  <c r="J25" i="11"/>
  <c r="K26" i="11" s="1"/>
  <c r="E45" i="11"/>
  <c r="F46" i="11" s="1"/>
  <c r="J61" i="11"/>
  <c r="J62" i="11" s="1"/>
  <c r="T21" i="11"/>
  <c r="T22" i="11" s="1"/>
  <c r="T69" i="11"/>
  <c r="T70" i="11" s="1"/>
  <c r="L11" i="11"/>
  <c r="M12" i="11" s="1"/>
  <c r="T101" i="11"/>
  <c r="U102" i="11" s="1"/>
  <c r="O71" i="11"/>
  <c r="O72" i="11" s="1"/>
  <c r="J83" i="11"/>
  <c r="K84" i="11" s="1"/>
  <c r="O33" i="11"/>
  <c r="P34" i="11" s="1"/>
  <c r="J45" i="11"/>
  <c r="J46" i="11" s="1"/>
  <c r="O11" i="11"/>
  <c r="O12" i="11" s="1"/>
  <c r="O91" i="11"/>
  <c r="P92" i="11" s="1"/>
  <c r="J91" i="11"/>
  <c r="J92" i="11" s="1"/>
  <c r="T49" i="11"/>
  <c r="T50" i="11" s="1"/>
  <c r="O29" i="11"/>
  <c r="O30" i="11" s="1"/>
  <c r="J87" i="11"/>
  <c r="J88" i="11" s="1"/>
  <c r="O97" i="11"/>
  <c r="O98" i="11" s="1"/>
  <c r="O93" i="11"/>
  <c r="P94" i="11" s="1"/>
  <c r="T13" i="11"/>
  <c r="U14" i="11" s="1"/>
  <c r="E15" i="11"/>
  <c r="F16" i="11" s="1"/>
  <c r="O39" i="11"/>
  <c r="O40" i="11" s="1"/>
  <c r="T79" i="11"/>
  <c r="U80" i="11" s="1"/>
  <c r="O83" i="11"/>
  <c r="P84" i="11" s="1"/>
  <c r="E39" i="11"/>
  <c r="F40" i="11" s="1"/>
  <c r="J97" i="11"/>
  <c r="J98" i="11" s="1"/>
  <c r="O47" i="11"/>
  <c r="P48" i="11" s="1"/>
  <c r="E97" i="11"/>
  <c r="F98" i="11" s="1"/>
  <c r="T11" i="11"/>
  <c r="U12" i="11" s="1"/>
  <c r="T83" i="11"/>
  <c r="U84" i="11" s="1"/>
  <c r="Q47" i="11"/>
  <c r="Q48" i="11" s="1"/>
  <c r="E49" i="11"/>
  <c r="E50" i="11" s="1"/>
  <c r="T81" i="11"/>
  <c r="T82" i="11" s="1"/>
  <c r="E23" i="11"/>
  <c r="E24" i="11" s="1"/>
  <c r="T99" i="11"/>
  <c r="U100" i="11" s="1"/>
  <c r="T63" i="11"/>
  <c r="T64" i="11" s="1"/>
  <c r="T73" i="11"/>
  <c r="U74" i="11" s="1"/>
  <c r="E69" i="11"/>
  <c r="E70" i="11" s="1"/>
  <c r="T51" i="11"/>
  <c r="T52" i="11" s="1"/>
  <c r="T103" i="11"/>
  <c r="T104" i="11" s="1"/>
  <c r="E75" i="11"/>
  <c r="E76" i="11" s="1"/>
  <c r="J27" i="11"/>
  <c r="J28" i="11" s="1"/>
  <c r="V83" i="11"/>
  <c r="W84" i="11" s="1"/>
  <c r="O85" i="11"/>
  <c r="P86" i="11" s="1"/>
  <c r="G97" i="11"/>
  <c r="G98" i="11" s="1"/>
  <c r="J65" i="11"/>
  <c r="J66" i="11" s="1"/>
  <c r="O65" i="11"/>
  <c r="P66" i="11" s="1"/>
  <c r="L25" i="11"/>
  <c r="L26" i="11" s="1"/>
  <c r="G75" i="11"/>
  <c r="G76" i="11" s="1"/>
  <c r="T17" i="11"/>
  <c r="T18" i="11" s="1"/>
  <c r="E81" i="11"/>
  <c r="F82" i="11" s="1"/>
  <c r="T77" i="11"/>
  <c r="T78" i="11" s="1"/>
  <c r="T27" i="11"/>
  <c r="U28" i="11" s="1"/>
  <c r="T37" i="11"/>
  <c r="T38" i="11" s="1"/>
  <c r="O99" i="11"/>
  <c r="O100" i="11" s="1"/>
  <c r="J63" i="11"/>
  <c r="J64" i="11" s="1"/>
  <c r="O73" i="11"/>
  <c r="P74" i="11" s="1"/>
  <c r="E73" i="11"/>
  <c r="E74" i="11" s="1"/>
  <c r="E19" i="11"/>
  <c r="E20" i="11" s="1"/>
  <c r="J19" i="11"/>
  <c r="J20" i="11" s="1"/>
  <c r="E89" i="11"/>
  <c r="E90" i="11" s="1"/>
  <c r="T95" i="11"/>
  <c r="U96" i="11" s="1"/>
  <c r="E35" i="11"/>
  <c r="F36" i="11" s="1"/>
  <c r="T67" i="11"/>
  <c r="T68" i="11" s="1"/>
  <c r="T53" i="11"/>
  <c r="U54" i="11" s="1"/>
  <c r="J33" i="11"/>
  <c r="K34" i="11" s="1"/>
  <c r="T43" i="11"/>
  <c r="U44" i="11" s="1"/>
  <c r="T75" i="11"/>
  <c r="U76" i="11" s="1"/>
  <c r="O79" i="11"/>
  <c r="O80" i="11" s="1"/>
  <c r="O57" i="11"/>
  <c r="O58" i="11" s="1"/>
  <c r="T39" i="11"/>
  <c r="T40" i="11" s="1"/>
  <c r="T61" i="11"/>
  <c r="T62" i="11" s="1"/>
  <c r="O43" i="11"/>
  <c r="P44" i="11" s="1"/>
  <c r="V39" i="11"/>
  <c r="W40" i="11" s="1"/>
  <c r="J69" i="11"/>
  <c r="K70" i="11" s="1"/>
  <c r="L61" i="11"/>
  <c r="M62" i="11" s="1"/>
  <c r="O23" i="11"/>
  <c r="P24" i="11" s="1"/>
  <c r="E77" i="11"/>
  <c r="E78" i="11" s="1"/>
  <c r="T55" i="11"/>
  <c r="T56" i="11" s="1"/>
  <c r="O35" i="11"/>
  <c r="P36" i="11" s="1"/>
  <c r="O69" i="11"/>
  <c r="P70" i="11" s="1"/>
  <c r="Q99" i="11"/>
  <c r="R100" i="11" s="1"/>
  <c r="J73" i="11"/>
  <c r="J74" i="11" s="1"/>
  <c r="G81" i="11"/>
  <c r="H82" i="11" s="1"/>
  <c r="T91" i="11"/>
  <c r="U92" i="11" s="1"/>
  <c r="Q33" i="11"/>
  <c r="Q34" i="11" s="1"/>
  <c r="O13" i="11"/>
  <c r="P14" i="11" s="1"/>
  <c r="T41" i="11"/>
  <c r="U42" i="11" s="1"/>
  <c r="T19" i="11"/>
  <c r="U20" i="11" s="1"/>
  <c r="O21" i="11"/>
  <c r="O22" i="11" s="1"/>
  <c r="O31" i="11"/>
  <c r="P32" i="11" s="1"/>
  <c r="T89" i="11"/>
  <c r="U90" i="11" s="1"/>
  <c r="O45" i="11"/>
  <c r="O46" i="11" s="1"/>
  <c r="J95" i="11"/>
  <c r="J96" i="11" s="1"/>
  <c r="T35" i="11"/>
  <c r="U36" i="11" s="1"/>
  <c r="O55" i="11"/>
  <c r="P56" i="11" s="1"/>
  <c r="E43" i="11"/>
  <c r="E44" i="11" s="1"/>
  <c r="O67" i="11"/>
  <c r="O68" i="11" s="1"/>
  <c r="V95" i="11"/>
  <c r="W96" i="11" s="1"/>
  <c r="O103" i="11"/>
  <c r="P104" i="11" s="1"/>
  <c r="J41" i="11"/>
  <c r="J42" i="11" s="1"/>
  <c r="AA6" i="57"/>
  <c r="AA7" i="57" s="1"/>
  <c r="Y7" i="57" s="1"/>
  <c r="J43" i="11"/>
  <c r="K44" i="11" s="1"/>
  <c r="E17" i="11"/>
  <c r="E18" i="11" s="1"/>
  <c r="E55" i="11"/>
  <c r="E56" i="11" s="1"/>
  <c r="E65" i="11"/>
  <c r="E66" i="11" s="1"/>
  <c r="O101" i="11"/>
  <c r="P102" i="11" s="1"/>
  <c r="J23" i="11"/>
  <c r="K24" i="11" s="1"/>
  <c r="G19" i="11"/>
  <c r="H20" i="11" s="1"/>
  <c r="O51" i="11"/>
  <c r="O52" i="11" s="1"/>
  <c r="J53" i="11"/>
  <c r="K54" i="11" s="1"/>
  <c r="Q49" i="11"/>
  <c r="Q50" i="11" s="1"/>
  <c r="T97" i="11"/>
  <c r="U98" i="11" s="1"/>
  <c r="Q57" i="11"/>
  <c r="Q58" i="11" s="1"/>
  <c r="E63" i="11"/>
  <c r="F64" i="11" s="1"/>
  <c r="V37" i="11"/>
  <c r="V38" i="11" s="1"/>
  <c r="G89" i="11"/>
  <c r="G90" i="11" s="1"/>
  <c r="J17" i="11"/>
  <c r="J18" i="11" s="1"/>
  <c r="J81" i="11"/>
  <c r="J82" i="11" s="1"/>
  <c r="E29" i="11"/>
  <c r="E30" i="11" s="1"/>
  <c r="T23" i="11"/>
  <c r="U24" i="11" s="1"/>
  <c r="O27" i="11"/>
  <c r="O28" i="11" s="1"/>
  <c r="E27" i="11"/>
  <c r="E28" i="11" s="1"/>
  <c r="J37" i="11"/>
  <c r="J38" i="11" s="1"/>
  <c r="E47" i="11"/>
  <c r="F48" i="11" s="1"/>
  <c r="J93" i="11"/>
  <c r="K94" i="11" s="1"/>
  <c r="O19" i="11"/>
  <c r="P20" i="11" s="1"/>
  <c r="J57" i="11"/>
  <c r="J58" i="11" s="1"/>
  <c r="E57" i="11"/>
  <c r="E58" i="11" s="1"/>
  <c r="T45" i="11"/>
  <c r="T46" i="11" s="1"/>
  <c r="E85" i="11"/>
  <c r="E86" i="11" s="1"/>
  <c r="E53" i="11"/>
  <c r="F54" i="11" s="1"/>
  <c r="T33" i="11"/>
  <c r="T34" i="11" s="1"/>
  <c r="J55" i="11"/>
  <c r="J56" i="11" s="1"/>
  <c r="O75" i="11"/>
  <c r="P76" i="11" s="1"/>
  <c r="E79" i="11"/>
  <c r="E80" i="11" s="1"/>
  <c r="T71" i="11"/>
  <c r="U72" i="11" s="1"/>
  <c r="G73" i="11"/>
  <c r="H74" i="11" s="1"/>
  <c r="O95" i="11"/>
  <c r="P96" i="11" s="1"/>
  <c r="O77" i="11"/>
  <c r="O78" i="11" s="1"/>
  <c r="V27" i="11"/>
  <c r="W28" i="11" s="1"/>
  <c r="O17" i="11"/>
  <c r="O18" i="11" s="1"/>
  <c r="L19" i="11"/>
  <c r="L20" i="11" s="1"/>
  <c r="L43" i="11"/>
  <c r="M44" i="11" s="1"/>
  <c r="E101" i="11"/>
  <c r="E102" i="11" s="1"/>
  <c r="Q73" i="11"/>
  <c r="Q74" i="11" s="1"/>
  <c r="O61" i="11"/>
  <c r="P62" i="11" s="1"/>
  <c r="H18" i="11"/>
  <c r="G18" i="11"/>
  <c r="L24" i="11"/>
  <c r="M24" i="11"/>
  <c r="W92" i="11"/>
  <c r="V92" i="11"/>
  <c r="W98" i="11"/>
  <c r="V98" i="11"/>
  <c r="W94" i="11"/>
  <c r="V94" i="11"/>
  <c r="T102" i="11"/>
  <c r="R42" i="11"/>
  <c r="Q42" i="11"/>
  <c r="P72" i="11"/>
  <c r="Q52" i="11"/>
  <c r="R52" i="11"/>
  <c r="W32" i="11"/>
  <c r="V32" i="11"/>
  <c r="R26" i="11"/>
  <c r="Q26" i="11"/>
  <c r="K46" i="11"/>
  <c r="Q62" i="11"/>
  <c r="R62" i="11"/>
  <c r="U50" i="11"/>
  <c r="K88" i="11"/>
  <c r="G60" i="11"/>
  <c r="H60" i="11"/>
  <c r="G92" i="11"/>
  <c r="H92" i="11"/>
  <c r="V48" i="11"/>
  <c r="W48" i="11"/>
  <c r="H100" i="11"/>
  <c r="G100" i="11"/>
  <c r="Q64" i="11"/>
  <c r="R64" i="11"/>
  <c r="P98" i="11"/>
  <c r="M102" i="11"/>
  <c r="L102" i="11"/>
  <c r="H42" i="11"/>
  <c r="G42" i="11"/>
  <c r="L42" i="11"/>
  <c r="M42" i="11"/>
  <c r="L74" i="11"/>
  <c r="M74" i="11"/>
  <c r="V72" i="11"/>
  <c r="W72" i="11"/>
  <c r="G52" i="11"/>
  <c r="H52" i="11"/>
  <c r="G84" i="11"/>
  <c r="H84" i="11"/>
  <c r="R22" i="11"/>
  <c r="Q22" i="11"/>
  <c r="G22" i="11"/>
  <c r="H22" i="11"/>
  <c r="L32" i="11"/>
  <c r="M32" i="11"/>
  <c r="R104" i="11"/>
  <c r="Q104" i="11"/>
  <c r="V26" i="11"/>
  <c r="W26" i="11"/>
  <c r="H96" i="11"/>
  <c r="G96" i="11"/>
  <c r="R36" i="11"/>
  <c r="Q36" i="11"/>
  <c r="Q68" i="11"/>
  <c r="R68" i="11"/>
  <c r="L54" i="11"/>
  <c r="M54" i="11"/>
  <c r="V66" i="11"/>
  <c r="W66" i="11"/>
  <c r="V62" i="11"/>
  <c r="W62" i="11"/>
  <c r="V56" i="11"/>
  <c r="W56" i="11"/>
  <c r="Q44" i="11"/>
  <c r="R44" i="11"/>
  <c r="O76" i="11"/>
  <c r="E82" i="11"/>
  <c r="W30" i="11"/>
  <c r="V30" i="11"/>
  <c r="P60" i="11"/>
  <c r="Q70" i="11"/>
  <c r="R70" i="11"/>
  <c r="H32" i="11"/>
  <c r="G32" i="11"/>
  <c r="V58" i="11"/>
  <c r="W58" i="11"/>
  <c r="R90" i="11"/>
  <c r="Q90" i="11"/>
  <c r="V86" i="11"/>
  <c r="W86" i="11"/>
  <c r="H66" i="11"/>
  <c r="G66" i="11"/>
  <c r="R88" i="11"/>
  <c r="Q88" i="11"/>
  <c r="W14" i="11"/>
  <c r="V14" i="11"/>
  <c r="R48" i="11"/>
  <c r="Q60" i="11"/>
  <c r="R60" i="11"/>
  <c r="K52" i="11"/>
  <c r="J52" i="11"/>
  <c r="L38" i="11"/>
  <c r="M38" i="11"/>
  <c r="J54" i="11"/>
  <c r="G10" i="11"/>
  <c r="H10" i="11"/>
  <c r="O94" i="11"/>
  <c r="W102" i="11"/>
  <c r="V102" i="11"/>
  <c r="U10" i="11"/>
  <c r="T10" i="11"/>
  <c r="H50" i="11"/>
  <c r="G50" i="11"/>
  <c r="Q24" i="11"/>
  <c r="R24" i="11"/>
  <c r="K62" i="11"/>
  <c r="Q46" i="11"/>
  <c r="R46" i="11"/>
  <c r="H72" i="11"/>
  <c r="G72" i="11"/>
  <c r="L81" i="11"/>
  <c r="Q54" i="11"/>
  <c r="R54" i="11"/>
  <c r="L55" i="11"/>
  <c r="J29" i="11"/>
  <c r="P10" i="11"/>
  <c r="O10" i="11"/>
  <c r="Q32" i="11"/>
  <c r="R32" i="11"/>
  <c r="R38" i="11"/>
  <c r="Q38" i="11"/>
  <c r="T25" i="11"/>
  <c r="H56" i="11"/>
  <c r="G56" i="11"/>
  <c r="V80" i="11"/>
  <c r="W80" i="11"/>
  <c r="E95" i="11"/>
  <c r="F66" i="11"/>
  <c r="R94" i="11"/>
  <c r="Q94" i="11"/>
  <c r="K68" i="11"/>
  <c r="J101" i="11"/>
  <c r="Q40" i="11"/>
  <c r="R40" i="11"/>
  <c r="V12" i="11"/>
  <c r="W12" i="11"/>
  <c r="V74" i="11"/>
  <c r="W74" i="11"/>
  <c r="V10" i="11"/>
  <c r="W10" i="11"/>
  <c r="T65" i="11"/>
  <c r="O87" i="11"/>
  <c r="H16" i="11"/>
  <c r="G16" i="11"/>
  <c r="M28" i="11"/>
  <c r="L28" i="11"/>
  <c r="V45" i="11"/>
  <c r="W8" i="11"/>
  <c r="V8" i="11"/>
  <c r="V78" i="11"/>
  <c r="W78" i="11"/>
  <c r="G29" i="11"/>
  <c r="T84" i="11"/>
  <c r="O53" i="11"/>
  <c r="H24" i="11"/>
  <c r="G24" i="11"/>
  <c r="M30" i="11"/>
  <c r="L30" i="11"/>
  <c r="O25" i="11"/>
  <c r="T47" i="11"/>
  <c r="G27" i="11"/>
  <c r="V42" i="11"/>
  <c r="W42" i="11"/>
  <c r="R10" i="11"/>
  <c r="Q10" i="11"/>
  <c r="T93" i="11"/>
  <c r="T29" i="11"/>
  <c r="O63" i="11"/>
  <c r="V67" i="11"/>
  <c r="R102" i="11"/>
  <c r="Q102" i="11"/>
  <c r="O37" i="11"/>
  <c r="O89" i="11"/>
  <c r="L84" i="11"/>
  <c r="M84" i="11"/>
  <c r="H102" i="11"/>
  <c r="G102" i="11"/>
  <c r="Q84" i="11"/>
  <c r="R84" i="11"/>
  <c r="Q56" i="11"/>
  <c r="R56" i="11"/>
  <c r="T59" i="11"/>
  <c r="J31" i="11"/>
  <c r="L68" i="11"/>
  <c r="M68" i="11"/>
  <c r="O41" i="11"/>
  <c r="G47" i="11"/>
  <c r="V69" i="11"/>
  <c r="P8" i="11"/>
  <c r="O8" i="11"/>
  <c r="H70" i="11"/>
  <c r="G70" i="11"/>
  <c r="J79" i="11"/>
  <c r="E31" i="11"/>
  <c r="K92" i="11"/>
  <c r="T31" i="11"/>
  <c r="E83" i="11"/>
  <c r="G44" i="11"/>
  <c r="H44" i="11"/>
  <c r="L86" i="11"/>
  <c r="M86" i="11"/>
  <c r="L70" i="11"/>
  <c r="M70" i="11"/>
  <c r="V49" i="11"/>
  <c r="H80" i="11"/>
  <c r="G80" i="11"/>
  <c r="W104" i="11"/>
  <c r="V104" i="11"/>
  <c r="O92" i="11"/>
  <c r="U88" i="11"/>
  <c r="T88" i="11"/>
  <c r="T57" i="11"/>
  <c r="E91" i="11"/>
  <c r="U8" i="11"/>
  <c r="T8" i="11"/>
  <c r="E41" i="11"/>
  <c r="M16" i="11"/>
  <c r="L16" i="11"/>
  <c r="M52" i="11"/>
  <c r="L52" i="11"/>
  <c r="H104" i="11"/>
  <c r="G104" i="11"/>
  <c r="G34" i="11"/>
  <c r="H34" i="11"/>
  <c r="H38" i="11"/>
  <c r="G38" i="11"/>
  <c r="E46" i="11"/>
  <c r="M36" i="11"/>
  <c r="L36" i="11"/>
  <c r="H64" i="11"/>
  <c r="G64" i="11"/>
  <c r="L18" i="11"/>
  <c r="M18" i="11"/>
  <c r="P82" i="11"/>
  <c r="O82" i="11"/>
  <c r="R12" i="11"/>
  <c r="Q12" i="11"/>
  <c r="W24" i="11"/>
  <c r="V24" i="11"/>
  <c r="W100" i="11"/>
  <c r="V100" i="11"/>
  <c r="V36" i="11"/>
  <c r="W36" i="11"/>
  <c r="L8" i="11"/>
  <c r="M8" i="11"/>
  <c r="T80" i="11"/>
  <c r="W90" i="11"/>
  <c r="V90" i="11"/>
  <c r="V82" i="11"/>
  <c r="W82" i="11"/>
  <c r="W34" i="11"/>
  <c r="V34" i="11"/>
  <c r="W22" i="11"/>
  <c r="V22" i="11"/>
  <c r="H54" i="11"/>
  <c r="G54" i="11"/>
  <c r="F76" i="11"/>
  <c r="R98" i="11"/>
  <c r="Q98" i="11"/>
  <c r="R20" i="11"/>
  <c r="Q20" i="11"/>
  <c r="P40" i="11"/>
  <c r="M10" i="11"/>
  <c r="L10" i="11"/>
  <c r="G58" i="11"/>
  <c r="H58" i="11"/>
  <c r="Q76" i="11"/>
  <c r="R76" i="11"/>
  <c r="V54" i="11"/>
  <c r="W54" i="11"/>
  <c r="H86" i="11"/>
  <c r="G86" i="11"/>
  <c r="E16" i="11"/>
  <c r="O34" i="11"/>
  <c r="F8" i="11"/>
  <c r="E8" i="11"/>
  <c r="M90" i="11"/>
  <c r="L90" i="11"/>
  <c r="M22" i="11"/>
  <c r="L22" i="11"/>
  <c r="L60" i="11"/>
  <c r="M60" i="11"/>
  <c r="E40" i="11"/>
  <c r="M100" i="11"/>
  <c r="L100" i="11"/>
  <c r="F94" i="11"/>
  <c r="E94" i="11"/>
  <c r="M14" i="11"/>
  <c r="L14" i="11"/>
  <c r="V20" i="11"/>
  <c r="W20" i="11"/>
  <c r="R82" i="11"/>
  <c r="R96" i="11"/>
  <c r="Q96" i="11"/>
  <c r="T85" i="11"/>
  <c r="M96" i="11"/>
  <c r="L96" i="11"/>
  <c r="V76" i="11"/>
  <c r="W76" i="11"/>
  <c r="Q14" i="11"/>
  <c r="R14" i="11"/>
  <c r="M48" i="11"/>
  <c r="L48" i="11"/>
  <c r="Q66" i="11"/>
  <c r="R66" i="11"/>
  <c r="J85" i="11"/>
  <c r="M58" i="11"/>
  <c r="L58" i="11"/>
  <c r="O62" i="11"/>
  <c r="Q16" i="11"/>
  <c r="R16" i="11"/>
  <c r="M104" i="11"/>
  <c r="L104" i="11"/>
  <c r="F78" i="11"/>
  <c r="E59" i="11"/>
  <c r="M40" i="11"/>
  <c r="L40" i="11"/>
  <c r="Q80" i="11"/>
  <c r="R80" i="11"/>
  <c r="F62" i="11"/>
  <c r="V52" i="11"/>
  <c r="W52" i="11"/>
  <c r="Q86" i="11"/>
  <c r="R86" i="11"/>
  <c r="R18" i="11"/>
  <c r="Q18" i="11"/>
  <c r="F26" i="11"/>
  <c r="G68" i="11"/>
  <c r="H68" i="11"/>
  <c r="L66" i="11"/>
  <c r="M66" i="11"/>
  <c r="K8" i="11"/>
  <c r="J8" i="11"/>
  <c r="M94" i="11"/>
  <c r="L94" i="11"/>
  <c r="W16" i="11"/>
  <c r="V16" i="11"/>
  <c r="F10" i="11"/>
  <c r="E10" i="11"/>
  <c r="V60" i="11"/>
  <c r="W60" i="11"/>
  <c r="Q30" i="11"/>
  <c r="R30" i="11"/>
  <c r="E64" i="11"/>
  <c r="W18" i="11"/>
  <c r="V18" i="11"/>
  <c r="Q72" i="11"/>
  <c r="R72" i="11"/>
  <c r="Q8" i="11"/>
  <c r="R8" i="11"/>
  <c r="K10" i="11"/>
  <c r="J10" i="11"/>
  <c r="H8" i="11"/>
  <c r="G8" i="11"/>
  <c r="V44" i="11"/>
  <c r="W44" i="11"/>
  <c r="Q78" i="11"/>
  <c r="R78" i="11"/>
  <c r="L80" i="11"/>
  <c r="M80" i="11"/>
  <c r="R28" i="11"/>
  <c r="Q28" i="11"/>
  <c r="M92" i="11"/>
  <c r="L92" i="11"/>
  <c r="R92" i="11"/>
  <c r="Q92" i="11"/>
  <c r="V64" i="11"/>
  <c r="W64" i="11"/>
  <c r="O48" i="11"/>
  <c r="L72" i="11"/>
  <c r="M72" i="11"/>
  <c r="L76" i="11"/>
  <c r="M76" i="11"/>
  <c r="H88" i="11"/>
  <c r="G88" i="11"/>
  <c r="M50" i="11"/>
  <c r="L50" i="11"/>
  <c r="G14" i="11"/>
  <c r="H14" i="11"/>
  <c r="G11" i="11"/>
  <c r="E11" i="11"/>
  <c r="E13" i="11"/>
  <c r="J71" i="11"/>
  <c r="L77" i="11"/>
  <c r="J21" i="11"/>
  <c r="E71" i="11"/>
  <c r="L87" i="11"/>
  <c r="J35" i="11"/>
  <c r="G35" i="11"/>
  <c r="E87" i="11"/>
  <c r="E37" i="11"/>
  <c r="O15" i="11"/>
  <c r="J49" i="11"/>
  <c r="E51" i="11"/>
  <c r="J89" i="11"/>
  <c r="L63" i="11"/>
  <c r="G93" i="11"/>
  <c r="L97" i="11"/>
  <c r="L33" i="11"/>
  <c r="G77" i="11"/>
  <c r="J103" i="11"/>
  <c r="J39" i="11"/>
  <c r="J59" i="11"/>
  <c r="J15" i="11"/>
  <c r="E33" i="11"/>
  <c r="J99" i="11"/>
  <c r="J75" i="11"/>
  <c r="E99" i="11"/>
  <c r="E21" i="11"/>
  <c r="E103" i="11"/>
  <c r="J13" i="11"/>
  <c r="J11" i="11"/>
  <c r="G39" i="11"/>
  <c r="L45" i="11"/>
  <c r="G45" i="11"/>
  <c r="J77" i="11"/>
  <c r="F4" i="57"/>
  <c r="H4" i="57"/>
  <c r="T36" i="11" l="1"/>
  <c r="U40" i="11"/>
  <c r="O32" i="11"/>
  <c r="T44" i="11"/>
  <c r="K74" i="11"/>
  <c r="P80" i="11"/>
  <c r="G26" i="11"/>
  <c r="W88" i="11"/>
  <c r="P100" i="11"/>
  <c r="L12" i="11"/>
  <c r="V84" i="11"/>
  <c r="U22" i="11"/>
  <c r="K48" i="11"/>
  <c r="U16" i="11"/>
  <c r="H62" i="11"/>
  <c r="F74" i="11"/>
  <c r="K66" i="11"/>
  <c r="E68" i="11"/>
  <c r="P50" i="11"/>
  <c r="P12" i="11"/>
  <c r="K28" i="11"/>
  <c r="J26" i="11"/>
  <c r="J84" i="11"/>
  <c r="T54" i="11"/>
  <c r="T28" i="11"/>
  <c r="U70" i="11"/>
  <c r="O74" i="11"/>
  <c r="T12" i="11"/>
  <c r="F90" i="11"/>
  <c r="O24" i="11"/>
  <c r="U82" i="11"/>
  <c r="T74" i="11"/>
  <c r="O70" i="11"/>
  <c r="H98" i="11"/>
  <c r="Z7" i="57"/>
  <c r="H76" i="11"/>
  <c r="F50" i="11"/>
  <c r="O84" i="11"/>
  <c r="E98" i="11"/>
  <c r="P78" i="11"/>
  <c r="F28" i="11"/>
  <c r="P30" i="11"/>
  <c r="T14" i="11"/>
  <c r="P52" i="11"/>
  <c r="P58" i="11"/>
  <c r="U18" i="11"/>
  <c r="K98" i="11"/>
  <c r="V40" i="11"/>
  <c r="P18" i="11"/>
  <c r="T20" i="11"/>
  <c r="F70" i="11"/>
  <c r="F24" i="11"/>
  <c r="O44" i="11"/>
  <c r="J94" i="11"/>
  <c r="R74" i="11"/>
  <c r="J34" i="11"/>
  <c r="R34" i="11"/>
  <c r="G74" i="11"/>
  <c r="K18" i="11"/>
  <c r="Q100" i="11"/>
  <c r="K96" i="11"/>
  <c r="T92" i="11"/>
  <c r="P22" i="11"/>
  <c r="E48" i="11"/>
  <c r="P28" i="11"/>
  <c r="U38" i="11"/>
  <c r="U104" i="11"/>
  <c r="V96" i="11"/>
  <c r="T42" i="11"/>
  <c r="O14" i="11"/>
  <c r="M20" i="11"/>
  <c r="F86" i="11"/>
  <c r="O20" i="11"/>
  <c r="K82" i="11"/>
  <c r="U68" i="11"/>
  <c r="L62" i="11"/>
  <c r="O66" i="11"/>
  <c r="U52" i="11"/>
  <c r="R58" i="11"/>
  <c r="J70" i="11"/>
  <c r="T96" i="11"/>
  <c r="P68" i="11"/>
  <c r="F20" i="11"/>
  <c r="K56" i="11"/>
  <c r="U46" i="11"/>
  <c r="E36" i="11"/>
  <c r="W38" i="11"/>
  <c r="U64" i="11"/>
  <c r="O102" i="11"/>
  <c r="O56" i="11"/>
  <c r="U56" i="11"/>
  <c r="O86" i="11"/>
  <c r="T100" i="11"/>
  <c r="O96" i="11"/>
  <c r="J44" i="11"/>
  <c r="K58" i="11"/>
  <c r="K20" i="11"/>
  <c r="O104" i="11"/>
  <c r="U62" i="11"/>
  <c r="M26" i="11"/>
  <c r="T76" i="11"/>
  <c r="F80" i="11"/>
  <c r="K38" i="11"/>
  <c r="K64" i="11"/>
  <c r="U78" i="11"/>
  <c r="F18" i="11"/>
  <c r="T90" i="11"/>
  <c r="R50" i="11"/>
  <c r="H90" i="11"/>
  <c r="P46" i="11"/>
  <c r="O36" i="11"/>
  <c r="T72" i="11"/>
  <c r="F44" i="11"/>
  <c r="K42" i="11"/>
  <c r="G82" i="11"/>
  <c r="E54" i="11"/>
  <c r="J24" i="11"/>
  <c r="F102" i="11"/>
  <c r="G20" i="11"/>
  <c r="T24" i="11"/>
  <c r="AA15" i="57"/>
  <c r="Z15" i="57" s="1"/>
  <c r="AA9" i="57"/>
  <c r="AA17" i="57"/>
  <c r="Z17" i="57" s="1"/>
  <c r="AA11" i="57"/>
  <c r="Z11" i="57" s="1"/>
  <c r="AA19" i="57"/>
  <c r="Z19" i="57" s="1"/>
  <c r="AA13" i="57"/>
  <c r="Z13" i="57" s="1"/>
  <c r="AA21" i="57"/>
  <c r="Z21" i="57" s="1"/>
  <c r="T98" i="11"/>
  <c r="V28" i="11"/>
  <c r="L44" i="11"/>
  <c r="F56" i="11"/>
  <c r="U34" i="11"/>
  <c r="F58" i="11"/>
  <c r="F30" i="11"/>
  <c r="H40" i="11"/>
  <c r="G40" i="11"/>
  <c r="F22" i="11"/>
  <c r="E22" i="11"/>
  <c r="F34" i="11"/>
  <c r="E34" i="11"/>
  <c r="K104" i="11"/>
  <c r="J104" i="11"/>
  <c r="G94" i="11"/>
  <c r="H94" i="11"/>
  <c r="K50" i="11"/>
  <c r="J50" i="11"/>
  <c r="H36" i="11"/>
  <c r="G36" i="11"/>
  <c r="K22" i="11"/>
  <c r="J22" i="11"/>
  <c r="F12" i="11"/>
  <c r="E12" i="11"/>
  <c r="F60" i="11"/>
  <c r="E60" i="11"/>
  <c r="U86" i="11"/>
  <c r="T86" i="11"/>
  <c r="F92" i="11"/>
  <c r="E92" i="11"/>
  <c r="V50" i="11"/>
  <c r="W50" i="11"/>
  <c r="U32" i="11"/>
  <c r="T32" i="11"/>
  <c r="J80" i="11"/>
  <c r="K80" i="11"/>
  <c r="K32" i="11"/>
  <c r="J32" i="11"/>
  <c r="P90" i="11"/>
  <c r="O90" i="11"/>
  <c r="V68" i="11"/>
  <c r="W68" i="11"/>
  <c r="U30" i="11"/>
  <c r="T30" i="11"/>
  <c r="G28" i="11"/>
  <c r="H28" i="11"/>
  <c r="P26" i="11"/>
  <c r="O26" i="11"/>
  <c r="P88" i="11"/>
  <c r="O88" i="11"/>
  <c r="U26" i="11"/>
  <c r="T26" i="11"/>
  <c r="K78" i="11"/>
  <c r="J78" i="11"/>
  <c r="K12" i="11"/>
  <c r="J12" i="11"/>
  <c r="F100" i="11"/>
  <c r="E100" i="11"/>
  <c r="K16" i="11"/>
  <c r="J16" i="11"/>
  <c r="H78" i="11"/>
  <c r="G78" i="11"/>
  <c r="L64" i="11"/>
  <c r="M64" i="11"/>
  <c r="P16" i="11"/>
  <c r="O16" i="11"/>
  <c r="K36" i="11"/>
  <c r="J36" i="11"/>
  <c r="L78" i="11"/>
  <c r="M78" i="11"/>
  <c r="H12" i="11"/>
  <c r="G12" i="11"/>
  <c r="F42" i="11"/>
  <c r="E42" i="11"/>
  <c r="U58" i="11"/>
  <c r="T58" i="11"/>
  <c r="V70" i="11"/>
  <c r="W70" i="11"/>
  <c r="U60" i="11"/>
  <c r="T60" i="11"/>
  <c r="P38" i="11"/>
  <c r="O38" i="11"/>
  <c r="U94" i="11"/>
  <c r="T94" i="11"/>
  <c r="P54" i="11"/>
  <c r="O54" i="11"/>
  <c r="U66" i="11"/>
  <c r="T66" i="11"/>
  <c r="H46" i="11"/>
  <c r="G46" i="11"/>
  <c r="K14" i="11"/>
  <c r="J14" i="11"/>
  <c r="K76" i="11"/>
  <c r="J76" i="11"/>
  <c r="K60" i="11"/>
  <c r="J60" i="11"/>
  <c r="L34" i="11"/>
  <c r="M34" i="11"/>
  <c r="K90" i="11"/>
  <c r="J90" i="11"/>
  <c r="F38" i="11"/>
  <c r="E38" i="11"/>
  <c r="M88" i="11"/>
  <c r="L88" i="11"/>
  <c r="K72" i="11"/>
  <c r="J72" i="11"/>
  <c r="H48" i="11"/>
  <c r="G48" i="11"/>
  <c r="G30" i="11"/>
  <c r="H30" i="11"/>
  <c r="K102" i="11"/>
  <c r="J102" i="11"/>
  <c r="M56" i="11"/>
  <c r="L56" i="11"/>
  <c r="L46" i="11"/>
  <c r="M46" i="11"/>
  <c r="F104" i="11"/>
  <c r="E104" i="11"/>
  <c r="K100" i="11"/>
  <c r="J100" i="11"/>
  <c r="K40" i="11"/>
  <c r="J40" i="11"/>
  <c r="M98" i="11"/>
  <c r="L98" i="11"/>
  <c r="F52" i="11"/>
  <c r="E52" i="11"/>
  <c r="F88" i="11"/>
  <c r="E88" i="11"/>
  <c r="F72" i="11"/>
  <c r="E72" i="11"/>
  <c r="F14" i="11"/>
  <c r="E14" i="11"/>
  <c r="J86" i="11"/>
  <c r="K86" i="11"/>
  <c r="F84" i="11"/>
  <c r="E84" i="11"/>
  <c r="F32" i="11"/>
  <c r="E32" i="11"/>
  <c r="P42" i="11"/>
  <c r="O42" i="11"/>
  <c r="P64" i="11"/>
  <c r="O64" i="11"/>
  <c r="T48" i="11"/>
  <c r="U48" i="11"/>
  <c r="V46" i="11"/>
  <c r="W46" i="11"/>
  <c r="E96" i="11"/>
  <c r="F96" i="11"/>
  <c r="K30" i="11"/>
  <c r="J30" i="11"/>
  <c r="L82" i="11"/>
  <c r="M82" i="11"/>
  <c r="Z9" i="57" l="1"/>
  <c r="E9" i="57"/>
  <c r="O13" i="57"/>
  <c r="E13" i="57"/>
  <c r="T13" i="57"/>
  <c r="J13" i="57"/>
  <c r="Y13" i="57"/>
  <c r="E19" i="57"/>
  <c r="O19" i="57"/>
  <c r="T19" i="57"/>
  <c r="J19" i="57"/>
  <c r="Y19" i="57"/>
  <c r="E7" i="57"/>
  <c r="F7" i="57" s="1"/>
  <c r="H7" i="57" s="1"/>
  <c r="O7" i="57"/>
  <c r="P7" i="57" s="1"/>
  <c r="R7" i="57" s="1"/>
  <c r="S8" i="57" s="1"/>
  <c r="T7" i="57"/>
  <c r="U7" i="57" s="1"/>
  <c r="W7" i="57" s="1"/>
  <c r="X8" i="57" s="1"/>
  <c r="AC27" i="57" s="1"/>
  <c r="J7" i="57"/>
  <c r="K7" i="57" s="1"/>
  <c r="M7" i="57" s="1"/>
  <c r="M8" i="57" s="1"/>
  <c r="U27" i="57" s="1"/>
  <c r="O9" i="57"/>
  <c r="T9" i="57"/>
  <c r="J9" i="57"/>
  <c r="Y9" i="57"/>
  <c r="T11" i="57"/>
  <c r="J11" i="57"/>
  <c r="Y11" i="57"/>
  <c r="E11" i="57"/>
  <c r="O11" i="57"/>
  <c r="Y15" i="57"/>
  <c r="T15" i="57"/>
  <c r="J15" i="57"/>
  <c r="O15" i="57"/>
  <c r="E15" i="57"/>
  <c r="T21" i="57"/>
  <c r="J21" i="57"/>
  <c r="Y21" i="57"/>
  <c r="O21" i="57"/>
  <c r="E21" i="57"/>
  <c r="O17" i="57"/>
  <c r="Y17" i="57"/>
  <c r="T17" i="57"/>
  <c r="J17" i="57"/>
  <c r="E17" i="57"/>
  <c r="F9" i="57" l="1"/>
  <c r="H9" i="57" s="1"/>
  <c r="Q28" i="57" s="1"/>
  <c r="Z27" i="57"/>
  <c r="W8" i="57"/>
  <c r="AA27" i="57" s="1"/>
  <c r="N8" i="57"/>
  <c r="V27" i="57" s="1"/>
  <c r="R8" i="57"/>
  <c r="X27" i="57" s="1"/>
  <c r="L8" i="57"/>
  <c r="I27" i="57" s="1"/>
  <c r="K8" i="57"/>
  <c r="H27" i="57" s="1"/>
  <c r="I8" i="57"/>
  <c r="S27" i="57" s="1"/>
  <c r="H8" i="57"/>
  <c r="R27" i="57" s="1"/>
  <c r="G8" i="57"/>
  <c r="F27" i="57" s="1"/>
  <c r="F8" i="57"/>
  <c r="E27" i="57" s="1"/>
  <c r="V8" i="57"/>
  <c r="O27" i="57" s="1"/>
  <c r="U8" i="57"/>
  <c r="N27" i="57" s="1"/>
  <c r="Q8" i="57"/>
  <c r="L27" i="57" s="1"/>
  <c r="P8" i="57"/>
  <c r="K27" i="57" s="1"/>
  <c r="Q27" i="57"/>
  <c r="D27" i="57"/>
  <c r="F13" i="57"/>
  <c r="H13" i="57" s="1"/>
  <c r="P9" i="57"/>
  <c r="R9" i="57" s="1"/>
  <c r="T27" i="57"/>
  <c r="J27" i="57"/>
  <c r="M27" i="57"/>
  <c r="G27" i="57"/>
  <c r="Y27" i="57"/>
  <c r="W27" i="57"/>
  <c r="U9" i="57"/>
  <c r="W9" i="57" s="1"/>
  <c r="K9" i="57"/>
  <c r="M9" i="57" s="1"/>
  <c r="T28" i="57" s="1"/>
  <c r="F11" i="57"/>
  <c r="H11" i="57" s="1"/>
  <c r="F15" i="57"/>
  <c r="H15" i="57" s="1"/>
  <c r="H16" i="57" s="1"/>
  <c r="R31" i="57" s="1"/>
  <c r="H10" i="57" l="1"/>
  <c r="R28" i="57" s="1"/>
  <c r="F10" i="57"/>
  <c r="E28" i="57" s="1"/>
  <c r="I10" i="57"/>
  <c r="S28" i="57" s="1"/>
  <c r="G10" i="57"/>
  <c r="F28" i="57" s="1"/>
  <c r="D28" i="57"/>
  <c r="I16" i="57"/>
  <c r="S31" i="57" s="1"/>
  <c r="Q31" i="57"/>
  <c r="X10" i="57"/>
  <c r="AC28" i="57" s="1"/>
  <c r="W10" i="57"/>
  <c r="AA28" i="57" s="1"/>
  <c r="S10" i="57"/>
  <c r="Y28" i="57" s="1"/>
  <c r="R10" i="57"/>
  <c r="X28" i="57" s="1"/>
  <c r="M10" i="57"/>
  <c r="U28" i="57" s="1"/>
  <c r="N10" i="57"/>
  <c r="V28" i="57" s="1"/>
  <c r="W28" i="57"/>
  <c r="Z28" i="57"/>
  <c r="J28" i="57"/>
  <c r="P10" i="57"/>
  <c r="K28" i="57" s="1"/>
  <c r="Q10" i="57"/>
  <c r="L28" i="57" s="1"/>
  <c r="D29" i="57"/>
  <c r="G12" i="57"/>
  <c r="F29" i="57" s="1"/>
  <c r="F12" i="57"/>
  <c r="E29" i="57" s="1"/>
  <c r="M28" i="57"/>
  <c r="U10" i="57"/>
  <c r="N28" i="57" s="1"/>
  <c r="V10" i="57"/>
  <c r="O28" i="57" s="1"/>
  <c r="G28" i="57"/>
  <c r="L10" i="57"/>
  <c r="I28" i="57" s="1"/>
  <c r="K10" i="57"/>
  <c r="H28" i="57" s="1"/>
  <c r="D30" i="57"/>
  <c r="G14" i="57"/>
  <c r="F30" i="57" s="1"/>
  <c r="F14" i="57"/>
  <c r="E30" i="57" s="1"/>
  <c r="I14" i="57"/>
  <c r="S30" i="57" s="1"/>
  <c r="H14" i="57"/>
  <c r="R30" i="57" s="1"/>
  <c r="F16" i="57"/>
  <c r="E31" i="57" s="1"/>
  <c r="G16" i="57"/>
  <c r="F31" i="57" s="1"/>
  <c r="I12" i="57"/>
  <c r="S29" i="57" s="1"/>
  <c r="H12" i="57"/>
  <c r="R29" i="57" s="1"/>
  <c r="D31" i="57"/>
  <c r="Q30" i="57"/>
  <c r="K11" i="57"/>
  <c r="M11" i="57" s="1"/>
  <c r="T29" i="57" s="1"/>
  <c r="P11" i="57"/>
  <c r="R11" i="57" s="1"/>
  <c r="U11" i="57"/>
  <c r="W11" i="57" s="1"/>
  <c r="Z29" i="57" s="1"/>
  <c r="F17" i="57"/>
  <c r="H17" i="57" s="1"/>
  <c r="Q32" i="57" s="1"/>
  <c r="Q29" i="57"/>
  <c r="R12" i="57" l="1"/>
  <c r="X29" i="57" s="1"/>
  <c r="S12" i="57"/>
  <c r="Y29" i="57" s="1"/>
  <c r="H18" i="57"/>
  <c r="R32" i="57" s="1"/>
  <c r="I18" i="57"/>
  <c r="S32" i="57" s="1"/>
  <c r="W29" i="57"/>
  <c r="N12" i="57"/>
  <c r="V29" i="57" s="1"/>
  <c r="M12" i="57"/>
  <c r="U29" i="57" s="1"/>
  <c r="X12" i="57"/>
  <c r="AC29" i="57" s="1"/>
  <c r="W12" i="57"/>
  <c r="AA29" i="57" s="1"/>
  <c r="D32" i="57"/>
  <c r="G18" i="57"/>
  <c r="F32" i="57" s="1"/>
  <c r="F18" i="57"/>
  <c r="E32" i="57" s="1"/>
  <c r="J29" i="57"/>
  <c r="Q12" i="57"/>
  <c r="L29" i="57" s="1"/>
  <c r="P12" i="57"/>
  <c r="K29" i="57" s="1"/>
  <c r="M29" i="57"/>
  <c r="V12" i="57"/>
  <c r="O29" i="57" s="1"/>
  <c r="U12" i="57"/>
  <c r="N29" i="57" s="1"/>
  <c r="G29" i="57"/>
  <c r="L12" i="57"/>
  <c r="I29" i="57" s="1"/>
  <c r="K12" i="57"/>
  <c r="H29" i="57" s="1"/>
  <c r="P13" i="57"/>
  <c r="R13" i="57" s="1"/>
  <c r="W30" i="57" s="1"/>
  <c r="F19" i="57"/>
  <c r="H19" i="57" s="1"/>
  <c r="H20" i="57" s="1"/>
  <c r="R33" i="57" s="1"/>
  <c r="U13" i="57"/>
  <c r="W13" i="57" s="1"/>
  <c r="Z30" i="57" s="1"/>
  <c r="K13" i="57"/>
  <c r="M13" i="57" s="1"/>
  <c r="T30" i="57" s="1"/>
  <c r="I20" i="57" l="1"/>
  <c r="S33" i="57" s="1"/>
  <c r="Q33" i="57"/>
  <c r="R14" i="57"/>
  <c r="X30" i="57" s="1"/>
  <c r="S14" i="57"/>
  <c r="Y30" i="57" s="1"/>
  <c r="X14" i="57"/>
  <c r="AC30" i="57" s="1"/>
  <c r="W14" i="57"/>
  <c r="AA30" i="57" s="1"/>
  <c r="N14" i="57"/>
  <c r="V30" i="57" s="1"/>
  <c r="M14" i="57"/>
  <c r="U30" i="57" s="1"/>
  <c r="G30" i="57"/>
  <c r="K14" i="57"/>
  <c r="H30" i="57" s="1"/>
  <c r="L14" i="57"/>
  <c r="I30" i="57" s="1"/>
  <c r="M30" i="57"/>
  <c r="V14" i="57"/>
  <c r="O30" i="57" s="1"/>
  <c r="U14" i="57"/>
  <c r="N30" i="57" s="1"/>
  <c r="J30" i="57"/>
  <c r="Q14" i="57"/>
  <c r="L30" i="57" s="1"/>
  <c r="P14" i="57"/>
  <c r="K30" i="57" s="1"/>
  <c r="G20" i="57"/>
  <c r="F33" i="57" s="1"/>
  <c r="F20" i="57"/>
  <c r="E33" i="57" s="1"/>
  <c r="F21" i="57"/>
  <c r="I22" i="57" s="1"/>
  <c r="S34" i="57" s="1"/>
  <c r="D33" i="57"/>
  <c r="K15" i="57"/>
  <c r="M15" i="57" s="1"/>
  <c r="T31" i="57" s="1"/>
  <c r="U15" i="57"/>
  <c r="W15" i="57" s="1"/>
  <c r="P15" i="57"/>
  <c r="R15" i="57" s="1"/>
  <c r="W31" i="57" s="1"/>
  <c r="Q34" i="57" l="1"/>
  <c r="H22" i="57"/>
  <c r="R34" i="57" s="1"/>
  <c r="W16" i="57"/>
  <c r="AA31" i="57" s="1"/>
  <c r="X16" i="57"/>
  <c r="AC31" i="57" s="1"/>
  <c r="N16" i="57"/>
  <c r="V31" i="57" s="1"/>
  <c r="M16" i="57"/>
  <c r="R16" i="57"/>
  <c r="X31" i="57" s="1"/>
  <c r="S16" i="57"/>
  <c r="Y31" i="57" s="1"/>
  <c r="Z31" i="57"/>
  <c r="G31" i="57"/>
  <c r="L16" i="57"/>
  <c r="I31" i="57" s="1"/>
  <c r="K16" i="57"/>
  <c r="H31" i="57" s="1"/>
  <c r="J31" i="57"/>
  <c r="P16" i="57"/>
  <c r="K31" i="57" s="1"/>
  <c r="Q16" i="57"/>
  <c r="L31" i="57" s="1"/>
  <c r="D34" i="57"/>
  <c r="G22" i="57"/>
  <c r="F34" i="57" s="1"/>
  <c r="F22" i="57"/>
  <c r="E34" i="57" s="1"/>
  <c r="M31" i="57"/>
  <c r="V16" i="57"/>
  <c r="O31" i="57" s="1"/>
  <c r="U16" i="57"/>
  <c r="N31" i="57" s="1"/>
  <c r="U31" i="57"/>
  <c r="U17" i="57"/>
  <c r="W17" i="57" s="1"/>
  <c r="K17" i="57"/>
  <c r="M17" i="57" s="1"/>
  <c r="T32" i="57" s="1"/>
  <c r="P17" i="57"/>
  <c r="R17" i="57" s="1"/>
  <c r="W32" i="57" s="1"/>
  <c r="X18" i="57" l="1"/>
  <c r="AC32" i="57" s="1"/>
  <c r="W18" i="57"/>
  <c r="AA32" i="57" s="1"/>
  <c r="N18" i="57"/>
  <c r="V32" i="57" s="1"/>
  <c r="M18" i="57"/>
  <c r="U32" i="57" s="1"/>
  <c r="Z32" i="57"/>
  <c r="S18" i="57"/>
  <c r="Y32" i="57" s="1"/>
  <c r="R18" i="57"/>
  <c r="X32" i="57" s="1"/>
  <c r="J32" i="57"/>
  <c r="Q18" i="57"/>
  <c r="L32" i="57" s="1"/>
  <c r="P18" i="57"/>
  <c r="K32" i="57" s="1"/>
  <c r="M32" i="57"/>
  <c r="V18" i="57"/>
  <c r="O32" i="57" s="1"/>
  <c r="U18" i="57"/>
  <c r="N32" i="57" s="1"/>
  <c r="G32" i="57"/>
  <c r="K18" i="57"/>
  <c r="H32" i="57" s="1"/>
  <c r="L18" i="57"/>
  <c r="I32" i="57" s="1"/>
  <c r="P19" i="57"/>
  <c r="R19" i="57" s="1"/>
  <c r="W33" i="57" s="1"/>
  <c r="K19" i="57"/>
  <c r="M19" i="57" s="1"/>
  <c r="U19" i="57"/>
  <c r="W19" i="57" s="1"/>
  <c r="Z33" i="57" s="1"/>
  <c r="M20" i="57" l="1"/>
  <c r="U33" i="57" s="1"/>
  <c r="N20" i="57"/>
  <c r="T33" i="57"/>
  <c r="W20" i="57"/>
  <c r="AA33" i="57" s="1"/>
  <c r="X20" i="57"/>
  <c r="R20" i="57"/>
  <c r="X33" i="57" s="1"/>
  <c r="S20" i="57"/>
  <c r="Y33" i="57" s="1"/>
  <c r="J33" i="57"/>
  <c r="P20" i="57"/>
  <c r="K33" i="57" s="1"/>
  <c r="Q20" i="57"/>
  <c r="L33" i="57" s="1"/>
  <c r="M33" i="57"/>
  <c r="V20" i="57"/>
  <c r="O33" i="57" s="1"/>
  <c r="U20" i="57"/>
  <c r="N33" i="57" s="1"/>
  <c r="G33" i="57"/>
  <c r="K20" i="57"/>
  <c r="H33" i="57" s="1"/>
  <c r="L20" i="57"/>
  <c r="I33" i="57" s="1"/>
  <c r="AC33" i="57"/>
  <c r="V33" i="57"/>
  <c r="K21" i="57"/>
  <c r="M21" i="57" s="1"/>
  <c r="T34" i="57" s="1"/>
  <c r="U21" i="57"/>
  <c r="W21" i="57" s="1"/>
  <c r="P21" i="57"/>
  <c r="R21" i="57" s="1"/>
  <c r="W34" i="57" s="1"/>
  <c r="S22" i="57" l="1"/>
  <c r="R22" i="57"/>
  <c r="X34" i="57" s="1"/>
  <c r="N22" i="57"/>
  <c r="V34" i="57" s="1"/>
  <c r="M22" i="57"/>
  <c r="W22" i="57"/>
  <c r="AA34" i="57" s="1"/>
  <c r="X22" i="57"/>
  <c r="AC34" i="57" s="1"/>
  <c r="J34" i="57"/>
  <c r="Q22" i="57"/>
  <c r="L34" i="57" s="1"/>
  <c r="P22" i="57"/>
  <c r="K34" i="57" s="1"/>
  <c r="G34" i="57"/>
  <c r="L22" i="57"/>
  <c r="I34" i="57" s="1"/>
  <c r="K22" i="57"/>
  <c r="H34" i="57" s="1"/>
  <c r="M34" i="57"/>
  <c r="U22" i="57"/>
  <c r="N34" i="57" s="1"/>
  <c r="V22" i="57"/>
  <c r="O34" i="57" s="1"/>
  <c r="U34" i="57"/>
  <c r="Y34" i="57"/>
  <c r="Z34" i="57"/>
</calcChain>
</file>

<file path=xl/sharedStrings.xml><?xml version="1.0" encoding="utf-8"?>
<sst xmlns="http://schemas.openxmlformats.org/spreadsheetml/2006/main" count="4157" uniqueCount="270">
  <si>
    <t>Accident &amp; Emergency</t>
  </si>
  <si>
    <t>GP referral</t>
  </si>
  <si>
    <t>Inpatient Emergency</t>
  </si>
  <si>
    <t>Outpatient Emergency</t>
  </si>
  <si>
    <t>Year</t>
  </si>
  <si>
    <t>Description</t>
  </si>
  <si>
    <t>Emergency Presentation</t>
  </si>
  <si>
    <t>An emergency route via A&amp;E, emergency GP referral, emergency transfer, emergency consultant outpatient referral, emergency admission or attendance</t>
  </si>
  <si>
    <t>Admitted from the A&amp;E department</t>
  </si>
  <si>
    <t>Admitted to inpatients from a GP as an emergency referral</t>
  </si>
  <si>
    <t>Referred from A&amp;E attendance to outpatients under the care of referring consultant, following an emergency inpatient admission or from A&amp;E attendance to outpatients under the care of different consultant</t>
  </si>
  <si>
    <t>ICD10 codes</t>
  </si>
  <si>
    <t>Cancer site/group</t>
  </si>
  <si>
    <t>ICD10 codes included</t>
  </si>
  <si>
    <t>Bladder</t>
  </si>
  <si>
    <t>Brain</t>
  </si>
  <si>
    <t>Meninges</t>
  </si>
  <si>
    <t>Other CNS and intracranial tumours</t>
  </si>
  <si>
    <t>Breast</t>
  </si>
  <si>
    <t>Breast (in-situ)</t>
  </si>
  <si>
    <t>Cancer of Unknown Primary</t>
  </si>
  <si>
    <t>Cervix</t>
  </si>
  <si>
    <t>Cervix (in-situ)</t>
  </si>
  <si>
    <t>Colorectal</t>
  </si>
  <si>
    <t>Head and neck - Oral cavity</t>
  </si>
  <si>
    <t>Head and neck - Oropharynx</t>
  </si>
  <si>
    <t>Head and neck – Thyroid</t>
  </si>
  <si>
    <t>Head and Neck - non specific</t>
  </si>
  <si>
    <t>Head and neck - Other (excl. oral cavity, oropharynx, larynx &amp; thyroid)</t>
  </si>
  <si>
    <t>Hodgkin lymphoma</t>
  </si>
  <si>
    <t>Non-Hodgkin lymphoma</t>
  </si>
  <si>
    <t>Kidney</t>
  </si>
  <si>
    <t>Other and unspecified urinary</t>
  </si>
  <si>
    <t>Leukaemia: acute myeloid</t>
  </si>
  <si>
    <t>Leukaemia: chronic lymphocytic</t>
  </si>
  <si>
    <t>Leukaemia: other (all excluding AML and CLL)</t>
  </si>
  <si>
    <t>Other haematological malignancies</t>
  </si>
  <si>
    <t>Liver (excl intrahepatic bile duct)</t>
  </si>
  <si>
    <t>Biliary tract cancer</t>
  </si>
  <si>
    <t>Lung</t>
  </si>
  <si>
    <t>Melanoma</t>
  </si>
  <si>
    <t>Mesothelioma</t>
  </si>
  <si>
    <t>Multiple myeloma</t>
  </si>
  <si>
    <t>Oesophagus</t>
  </si>
  <si>
    <t>Other malignant neoplasms</t>
  </si>
  <si>
    <t>Ovary</t>
  </si>
  <si>
    <t>Pancreas</t>
  </si>
  <si>
    <t>Prostate</t>
  </si>
  <si>
    <t>C61</t>
  </si>
  <si>
    <t>Sarcoma: Bone</t>
  </si>
  <si>
    <t>C40, C41</t>
  </si>
  <si>
    <t>Sarcoma: connective and soft tissue</t>
  </si>
  <si>
    <t>C48, C49</t>
  </si>
  <si>
    <t>Stomach</t>
  </si>
  <si>
    <t>C16</t>
  </si>
  <si>
    <t>Testis</t>
  </si>
  <si>
    <t>C62</t>
  </si>
  <si>
    <t>Uterus</t>
  </si>
  <si>
    <t>C54, C55</t>
  </si>
  <si>
    <t>Vulva</t>
  </si>
  <si>
    <t>C51</t>
  </si>
  <si>
    <t>Cancer sites</t>
  </si>
  <si>
    <t>Head and neck – Larynx</t>
  </si>
  <si>
    <t>Description of Emergency Presentation</t>
  </si>
  <si>
    <t>Numbers</t>
  </si>
  <si>
    <t>EMERG_ROUTE_CODE</t>
  </si>
  <si>
    <t>Malignant</t>
  </si>
  <si>
    <t>Tumour lookup 2015 RtD groups - breakdowns</t>
  </si>
  <si>
    <t>1 AandE</t>
  </si>
  <si>
    <t>2 GP</t>
  </si>
  <si>
    <t>3 IP Emergency</t>
  </si>
  <si>
    <t>4 OP Emergency</t>
  </si>
  <si>
    <t>Grand Total</t>
  </si>
  <si>
    <t>Non-malignant</t>
  </si>
  <si>
    <t>DIAGNOSISYEAR</t>
  </si>
  <si>
    <t>2006 Total</t>
  </si>
  <si>
    <t>2007 Total</t>
  </si>
  <si>
    <t>2008 Total</t>
  </si>
  <si>
    <t>2009 Total</t>
  </si>
  <si>
    <t>2010 Total</t>
  </si>
  <si>
    <t>2011 Total</t>
  </si>
  <si>
    <t>2012 Total</t>
  </si>
  <si>
    <t>2013 Total</t>
  </si>
  <si>
    <t/>
  </si>
  <si>
    <t>Select cancer site:</t>
  </si>
  <si>
    <t>Sum of TUMOURS</t>
  </si>
  <si>
    <t>All malignant tumours and selected benign and in-situ tumours diagnosed between 2006 and 2013 are included.</t>
  </si>
  <si>
    <t>Tabs</t>
  </si>
  <si>
    <t>Small Intestine</t>
  </si>
  <si>
    <t>CNS unspecified/unknown</t>
  </si>
  <si>
    <t>Penis</t>
  </si>
  <si>
    <t>Spinal cord and Cranial nerves</t>
  </si>
  <si>
    <t>Intracranial endocrine</t>
  </si>
  <si>
    <t>Vagina</t>
  </si>
  <si>
    <t>Bladder (in-situ)</t>
  </si>
  <si>
    <t xml:space="preserve">C67 </t>
  </si>
  <si>
    <t xml:space="preserve">D090 </t>
  </si>
  <si>
    <t xml:space="preserve">C71, D330 - D332, D430 - D432 </t>
  </si>
  <si>
    <t xml:space="preserve">C50 </t>
  </si>
  <si>
    <t xml:space="preserve">D05 </t>
  </si>
  <si>
    <t xml:space="preserve">C77, C78, C79, C80 </t>
  </si>
  <si>
    <t xml:space="preserve">C53 </t>
  </si>
  <si>
    <t xml:space="preserve">D06 </t>
  </si>
  <si>
    <t xml:space="preserve">C728, C729 </t>
  </si>
  <si>
    <t xml:space="preserve">C18 - C20 </t>
  </si>
  <si>
    <t xml:space="preserve">C32 </t>
  </si>
  <si>
    <t xml:space="preserve">C00, C14, C31 </t>
  </si>
  <si>
    <t xml:space="preserve">C02 - C04, C06 </t>
  </si>
  <si>
    <t xml:space="preserve">C01, C09, C10 </t>
  </si>
  <si>
    <t xml:space="preserve">C05, C07, C08, C11 - C13 </t>
  </si>
  <si>
    <t xml:space="preserve">C73 </t>
  </si>
  <si>
    <t xml:space="preserve">C81 </t>
  </si>
  <si>
    <t xml:space="preserve">C751 - C755, C759 </t>
  </si>
  <si>
    <t xml:space="preserve">C64 </t>
  </si>
  <si>
    <t xml:space="preserve">C920, C924, C925, C930, C940, C942 </t>
  </si>
  <si>
    <t xml:space="preserve">C911 </t>
  </si>
  <si>
    <t xml:space="preserve">C910, C921 </t>
  </si>
  <si>
    <t xml:space="preserve">C220, C222 - C229 </t>
  </si>
  <si>
    <t xml:space="preserve">C33, C34 </t>
  </si>
  <si>
    <t xml:space="preserve">C43 </t>
  </si>
  <si>
    <t xml:space="preserve">C70, D32, D42 </t>
  </si>
  <si>
    <t xml:space="preserve">C45 </t>
  </si>
  <si>
    <t xml:space="preserve">C90 </t>
  </si>
  <si>
    <t xml:space="preserve">C82 - C85 </t>
  </si>
  <si>
    <t xml:space="preserve">C15 </t>
  </si>
  <si>
    <t xml:space="preserve">C65, C66, C68 </t>
  </si>
  <si>
    <t xml:space="preserve">D33, D333 - D339, D35, D352 - D354, D43, D433 - D439, D44, D443 - D445 </t>
  </si>
  <si>
    <t xml:space="preserve">C88, C912 - C919, C922, C923, C927 - C929, C931 - C939, C943 - C947, C95, C96 </t>
  </si>
  <si>
    <t xml:space="preserve">C56, C57 </t>
  </si>
  <si>
    <t xml:space="preserve">C25 </t>
  </si>
  <si>
    <t xml:space="preserve">C60 </t>
  </si>
  <si>
    <t>C17</t>
  </si>
  <si>
    <t>C720 - C725</t>
  </si>
  <si>
    <t>C52</t>
  </si>
  <si>
    <t>Geography</t>
  </si>
  <si>
    <t>London</t>
  </si>
  <si>
    <t>LONDON_FLAG</t>
  </si>
  <si>
    <t>FINAL_ROUTE</t>
  </si>
  <si>
    <t>Emergency presentation</t>
  </si>
  <si>
    <t>London Total</t>
  </si>
  <si>
    <t>All tumours (excl. NMSC)</t>
  </si>
  <si>
    <t>All malignant tumours (excl. NMSC)</t>
  </si>
  <si>
    <t>Percentage of all routes to diagnosis</t>
  </si>
  <si>
    <t>Total Emergency Presentation</t>
  </si>
  <si>
    <t>Total All Routes</t>
  </si>
  <si>
    <t>C21, C23, C26, C30, C37 - C39, C46, C47, C58, C63, C69, C74, C750, C76, C97</t>
  </si>
  <si>
    <t xml:space="preserve">C221, C240, C241, C248, C249 </t>
  </si>
  <si>
    <t>Percentage of Emergency Presentations</t>
  </si>
  <si>
    <t>Percentage of diagnoses by emergency route and year - 2006 to 2013</t>
  </si>
  <si>
    <t>Provides a breakdown of emergency presentations by selected tumour types for diagnosis years 2006 - 2013 combined</t>
  </si>
  <si>
    <t>Provides a breakdown of emergency presentations by selected tumour types with a further breakdown by diagnosis year</t>
  </si>
  <si>
    <t>(All)</t>
  </si>
  <si>
    <t>All routes to diagnosis</t>
  </si>
  <si>
    <t>Route to Diagnosis</t>
  </si>
  <si>
    <t>Emergency Presentation Route Breakdown</t>
  </si>
  <si>
    <t>Percentage of All Routes to Diagnosis</t>
  </si>
  <si>
    <t>Interpretation</t>
  </si>
  <si>
    <t>Summary of the findings</t>
  </si>
  <si>
    <t>07L</t>
  </si>
  <si>
    <t>NHS Barking &amp; Dagenham</t>
  </si>
  <si>
    <t>07M</t>
  </si>
  <si>
    <t>NHS Barnet</t>
  </si>
  <si>
    <t>07N</t>
  </si>
  <si>
    <t>NHS Bexley</t>
  </si>
  <si>
    <t>07P</t>
  </si>
  <si>
    <t>NHS Brent</t>
  </si>
  <si>
    <t>07Q</t>
  </si>
  <si>
    <t>NHS Bromley</t>
  </si>
  <si>
    <t>07R</t>
  </si>
  <si>
    <t>NHS Camden</t>
  </si>
  <si>
    <t>09A</t>
  </si>
  <si>
    <t>NHS Central London (Westminster)</t>
  </si>
  <si>
    <t>07T</t>
  </si>
  <si>
    <t>NHS City and Hackney</t>
  </si>
  <si>
    <t>07V</t>
  </si>
  <si>
    <t>NHS Croydon</t>
  </si>
  <si>
    <t>07W</t>
  </si>
  <si>
    <t>NHS Ealing</t>
  </si>
  <si>
    <t>07X</t>
  </si>
  <si>
    <t>NHS Enfield</t>
  </si>
  <si>
    <t>08A</t>
  </si>
  <si>
    <t>NHS Greenwich</t>
  </si>
  <si>
    <t>08C</t>
  </si>
  <si>
    <t>NHS Hammersmith and Fulham</t>
  </si>
  <si>
    <t>08D</t>
  </si>
  <si>
    <t>NHS Haringey</t>
  </si>
  <si>
    <t>08E</t>
  </si>
  <si>
    <t>NHS Harrow</t>
  </si>
  <si>
    <t>08F</t>
  </si>
  <si>
    <t>NHS Havering</t>
  </si>
  <si>
    <t>08G</t>
  </si>
  <si>
    <t>NHS Hillingdon</t>
  </si>
  <si>
    <t>07Y</t>
  </si>
  <si>
    <t>NHS Hounslow</t>
  </si>
  <si>
    <t>08H</t>
  </si>
  <si>
    <t>NHS Islington</t>
  </si>
  <si>
    <t>08J</t>
  </si>
  <si>
    <t>NHS Kingston</t>
  </si>
  <si>
    <t>08K</t>
  </si>
  <si>
    <t>NHS Lambeth</t>
  </si>
  <si>
    <t>08L</t>
  </si>
  <si>
    <t>NHS Lewisham</t>
  </si>
  <si>
    <t>08R</t>
  </si>
  <si>
    <t>NHS Merton</t>
  </si>
  <si>
    <t>08M</t>
  </si>
  <si>
    <t>NHS Newham</t>
  </si>
  <si>
    <t>08N</t>
  </si>
  <si>
    <t>NHS Redbridge</t>
  </si>
  <si>
    <t>08P</t>
  </si>
  <si>
    <t>NHS Richmond</t>
  </si>
  <si>
    <t>08Q</t>
  </si>
  <si>
    <t>NHS Southwark</t>
  </si>
  <si>
    <t>08T</t>
  </si>
  <si>
    <t>NHS Sutton</t>
  </si>
  <si>
    <t>08V</t>
  </si>
  <si>
    <t>NHS Tower Hamlets</t>
  </si>
  <si>
    <t>08W</t>
  </si>
  <si>
    <t>NHS Waltham Forest</t>
  </si>
  <si>
    <t>08X</t>
  </si>
  <si>
    <t>NHS Wandsworth</t>
  </si>
  <si>
    <t>08Y</t>
  </si>
  <si>
    <t>NHS West London (Kensington and Chelsea)</t>
  </si>
  <si>
    <t>CCG code</t>
  </si>
  <si>
    <t>CCG name</t>
  </si>
  <si>
    <t>CCG codes</t>
  </si>
  <si>
    <t>Version 1.0, June 2016</t>
  </si>
  <si>
    <t>Admitted to inpatients from the Bed Bureau as an emergency referral, via Mental Health Crisis Resolution Team or admitted to inpatients from a consultant outpatient clinic</t>
  </si>
  <si>
    <t>The following ICD 10 groups were used for the cancer sites/groups and are the same for the London Routes to Diagnosis workbook:</t>
  </si>
  <si>
    <t>All tumours</t>
  </si>
  <si>
    <t>Tumour by year</t>
  </si>
  <si>
    <t>Methods</t>
  </si>
  <si>
    <t>Information</t>
  </si>
  <si>
    <t>Details of the fields used</t>
  </si>
  <si>
    <t>Brief methods for the National Routes to Diagnosis workbook</t>
  </si>
  <si>
    <t xml:space="preserve">The Routes to Diagnosis work was conducted to understand the path taken by patients which led to their cancer diagnosis and the impact of this on their survival. </t>
  </si>
  <si>
    <t xml:space="preserve">For more details, please see the following: </t>
  </si>
  <si>
    <t>For Routes to Diagnosis in London:</t>
  </si>
  <si>
    <t>The breakdown by Emergency Presentation has not been previously presented for London and is displayed in this workbook.</t>
  </si>
  <si>
    <t xml:space="preserve">To enable this analysis, the routes to diagnosis dataset was linked to the 2014 NCRAS cancer registration data. </t>
  </si>
  <si>
    <t>A breakdown by tumour type and year of diagnosis is presented in this workbook.</t>
  </si>
  <si>
    <t>The routes to diagnosis in London workbook was used to compare the emergency presentation data.</t>
  </si>
  <si>
    <t xml:space="preserve">For the National Routes to Diagnosis workbook, all newly diagnosed malignant cancers excluding non-melanoma skin cancer (NMSC), </t>
  </si>
  <si>
    <t xml:space="preserve">and selected benign and in situ tumours diagnosed between 2006 and 2013 in residents of England were extracted from the Cancer Analysis System (CAS). </t>
  </si>
  <si>
    <t xml:space="preserve">Records within CAS were linked at patient level to Admitted Patient Care (Inpatient) and Outpatient Hospital Episode Statistics (HES) datasets; </t>
  </si>
  <si>
    <t xml:space="preserve">the National Cancer Waiting Times (CWT) Monitoring Dataset; national breast screening data and national bowel cancer screening data. </t>
  </si>
  <si>
    <t xml:space="preserve">The work categorised patients into one of eight Routes to Diagnosis, including those diagnosed by Emergency Presentation. </t>
  </si>
  <si>
    <t>The Emergency Presentation category is further broken down into: Accident and Emergency, GP Referral, Inpatient Emergency and Outpatient Emergency.</t>
  </si>
  <si>
    <t xml:space="preserve"> http://www.nature.com/bjc/journal/v107/n8/abs/bjc2012408a.html</t>
  </si>
  <si>
    <t>http://www.ncin.org.uk/publications/routes_to_diagnosis</t>
  </si>
  <si>
    <t>Publication: British Journal of Cancer (2012) 107, 1220–1226</t>
  </si>
  <si>
    <t>www.ncin.org.uk/local_cancer_intelligence/london</t>
  </si>
  <si>
    <t xml:space="preserve">Data from patients with malignant cancers excluding NMSC, selected benign and in situ tumours diagnosed between 2006 and 2013 </t>
  </si>
  <si>
    <t>Breast (males and females)</t>
  </si>
  <si>
    <t>A&amp;E</t>
  </si>
  <si>
    <t>LI</t>
  </si>
  <si>
    <t>UI</t>
  </si>
  <si>
    <t>GP</t>
  </si>
  <si>
    <t>IP</t>
  </si>
  <si>
    <t>OP</t>
  </si>
  <si>
    <t>*</t>
  </si>
  <si>
    <t>Any values containing less than 5 cases are suppressed and labelled as * in the tables.  Any values that would allow disclosure by differencing are also labelled as *.</t>
  </si>
  <si>
    <t xml:space="preserve">Emergency Presentations in London 2006-2013 workbook </t>
  </si>
  <si>
    <t>This workbook presents data on cancer diagnoses by emergency presentation in London, based on the National Routes to Diagnosis workbook.</t>
  </si>
  <si>
    <t>Brief methods of the National Routes to Diagnosis workbook and the Emergency Presentations in London</t>
  </si>
  <si>
    <t>Methods for the Emergency Presentations in London workbook</t>
  </si>
  <si>
    <t xml:space="preserve">were extracted for the 32 London CCGs, along with the final route of diagnosis. </t>
  </si>
  <si>
    <t>Data was not included for West Essex, to allow direct comparison to the overall figures in the Routes to Diagnosis in London workbook.</t>
  </si>
  <si>
    <t>Percentage of diagnoses by emergency route and year in London</t>
  </si>
  <si>
    <t>Percentage of diagnoses by emergency routes from years 2006 to 2013 combined in London</t>
  </si>
  <si>
    <r>
      <t xml:space="preserve">  Note: </t>
    </r>
    <r>
      <rPr>
        <sz val="11"/>
        <color theme="1"/>
        <rFont val="Calibri"/>
        <family val="2"/>
        <scheme val="minor"/>
      </rPr>
      <t>For tumour types where the patient number is suppressed, the value is shown as 0% in the graphs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</si>
</sst>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12"/>
      <color theme="1"/>
      <name val="Calibri"/>
      <family val="2"/>
      <scheme val="minor"/>
    </font>
    <font>
      <b/>
      <u/>
      <sz val="11"/>
      <color theme="1"/>
      <name val="Calibri"/>
      <family val="2"/>
      <scheme val="minor"/>
    </font>
    <font>
      <sz val="10"/>
      <name val="Arial"/>
      <family val="2"/>
    </font>
    <font>
      <b/>
      <sz val="14"/>
      <color rgb="FF98002E"/>
      <name val="Calibri"/>
      <family val="2"/>
      <scheme val="minor"/>
    </font>
    <font>
      <b/>
      <sz val="12"/>
      <color theme="1"/>
      <name val="Calibri"/>
      <family val="2"/>
      <scheme val="minor"/>
    </font>
    <font>
      <b/>
      <sz val="20"/>
      <color rgb="FF98002E"/>
      <name val="Calibri"/>
      <family val="2"/>
      <scheme val="minor"/>
    </font>
    <font>
      <sz val="8"/>
      <color theme="1"/>
      <name val="Calibri"/>
      <family val="2"/>
      <scheme val="minor"/>
    </font>
    <font>
      <b/>
      <sz val="12"/>
      <color rgb="FF000000"/>
      <name val="Calibri"/>
      <family val="2"/>
      <scheme val="minor"/>
    </font>
    <font>
      <sz val="12"/>
      <name val="Calibri"/>
      <family val="2"/>
      <scheme val="minor"/>
    </font>
    <font>
      <sz val="11"/>
      <color rgb="FF00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i/>
      <sz val="10"/>
      <color theme="1"/>
      <name val="Calibri"/>
      <family val="2"/>
      <scheme val="minor"/>
    </font>
    <font>
      <b/>
      <u/>
      <sz val="12"/>
      <name val="Calibri"/>
      <family val="2"/>
      <scheme val="minor"/>
    </font>
    <font>
      <u/>
      <sz val="11"/>
      <color theme="10"/>
      <name val="Calibri"/>
      <family val="2"/>
      <scheme val="minor"/>
    </font>
    <font>
      <b/>
      <sz val="13"/>
      <color rgb="FF98002E"/>
      <name val="Calibri"/>
      <family val="2"/>
      <scheme val="minor"/>
    </font>
    <font>
      <u/>
      <sz val="12"/>
      <color theme="10"/>
      <name val="Calibri"/>
      <family val="2"/>
      <scheme val="minor"/>
    </font>
    <font>
      <sz val="12"/>
      <color rgb="FF000000"/>
      <name val="Calibri"/>
      <family val="2"/>
      <scheme val="minor"/>
    </font>
    <font>
      <sz val="11"/>
      <color theme="4" tint="0.79998168889431442"/>
      <name val="Calibri"/>
      <family val="2"/>
      <scheme val="minor"/>
    </font>
    <font>
      <b/>
      <sz val="18"/>
      <color theme="1"/>
      <name val="Calibri"/>
      <family val="2"/>
      <scheme val="minor"/>
    </font>
    <font>
      <b/>
      <sz val="10"/>
      <color theme="1"/>
      <name val="Calibri"/>
      <family val="2"/>
      <scheme val="minor"/>
    </font>
    <font>
      <i/>
      <sz val="9"/>
      <color theme="0" tint="-0.499984740745262"/>
      <name val="Calibri"/>
      <family val="2"/>
      <scheme val="minor"/>
    </font>
    <font>
      <sz val="11"/>
      <name val="Calibri"/>
      <family val="2"/>
      <scheme val="minor"/>
    </font>
    <font>
      <sz val="9"/>
      <color theme="4" tint="0.79998168889431442"/>
      <name val="Calibri"/>
      <family val="2"/>
      <scheme val="minor"/>
    </font>
  </fonts>
  <fills count="38">
    <fill>
      <patternFill patternType="none"/>
    </fill>
    <fill>
      <patternFill patternType="gray125"/>
    </fill>
    <fill>
      <patternFill patternType="solid">
        <fgColor theme="4" tint="0.79998168889431442"/>
        <bgColor indexed="65"/>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rgb="FF00B092"/>
      </left>
      <right/>
      <top style="medium">
        <color rgb="FF00B092"/>
      </top>
      <bottom/>
      <diagonal/>
    </border>
    <border>
      <left/>
      <right/>
      <top style="medium">
        <color rgb="FF00B092"/>
      </top>
      <bottom/>
      <diagonal/>
    </border>
    <border>
      <left/>
      <right style="medium">
        <color rgb="FF00B092"/>
      </right>
      <top style="medium">
        <color rgb="FF00B092"/>
      </top>
      <bottom/>
      <diagonal/>
    </border>
    <border>
      <left style="medium">
        <color rgb="FF00B092"/>
      </left>
      <right style="medium">
        <color rgb="FF00B092"/>
      </right>
      <top style="medium">
        <color rgb="FF00B092"/>
      </top>
      <bottom style="medium">
        <color rgb="FF00B092"/>
      </bottom>
      <diagonal/>
    </border>
    <border>
      <left style="medium">
        <color rgb="FF00B092"/>
      </left>
      <right/>
      <top style="medium">
        <color rgb="FF00B092"/>
      </top>
      <bottom style="medium">
        <color rgb="FF00B092"/>
      </bottom>
      <diagonal/>
    </border>
    <border>
      <left/>
      <right/>
      <top style="medium">
        <color rgb="FF00B092"/>
      </top>
      <bottom style="medium">
        <color rgb="FF00B092"/>
      </bottom>
      <diagonal/>
    </border>
    <border>
      <left/>
      <right style="medium">
        <color rgb="FF00B092"/>
      </right>
      <top style="medium">
        <color rgb="FF00B092"/>
      </top>
      <bottom style="medium">
        <color rgb="FF00B092"/>
      </bottom>
      <diagonal/>
    </border>
    <border>
      <left style="medium">
        <color rgb="FF00B092"/>
      </left>
      <right/>
      <top/>
      <bottom style="medium">
        <color rgb="FF00B092"/>
      </bottom>
      <diagonal/>
    </border>
    <border>
      <left/>
      <right/>
      <top/>
      <bottom style="medium">
        <color rgb="FF00B092"/>
      </bottom>
      <diagonal/>
    </border>
    <border>
      <left/>
      <right style="medium">
        <color rgb="FF00B092"/>
      </right>
      <top/>
      <bottom style="medium">
        <color rgb="FF00B09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rgb="FF00B092"/>
      </left>
      <right/>
      <top/>
      <bottom/>
      <diagonal/>
    </border>
    <border>
      <left/>
      <right style="medium">
        <color rgb="FF00B092"/>
      </right>
      <top/>
      <bottom/>
      <diagonal/>
    </border>
    <border>
      <left style="medium">
        <color rgb="FF00B092"/>
      </left>
      <right style="medium">
        <color rgb="FF00B092"/>
      </right>
      <top/>
      <bottom/>
      <diagonal/>
    </border>
    <border>
      <left style="medium">
        <color rgb="FF00B092"/>
      </left>
      <right style="medium">
        <color rgb="FF00B092"/>
      </right>
      <top/>
      <bottom style="medium">
        <color rgb="FF00B092"/>
      </bottom>
      <diagonal/>
    </border>
    <border>
      <left style="medium">
        <color rgb="FF00B092"/>
      </left>
      <right style="medium">
        <color rgb="FF00B092"/>
      </right>
      <top style="medium">
        <color rgb="FF00B09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45">
    <xf numFmtId="0" fontId="0" fillId="0" borderId="0"/>
    <xf numFmtId="9" fontId="1" fillId="0" borderId="0" applyFont="0" applyFill="0" applyBorder="0" applyAlignment="0" applyProtection="0"/>
    <xf numFmtId="0" fontId="1" fillId="2" borderId="0" applyNumberFormat="0" applyBorder="0" applyAlignment="0" applyProtection="0"/>
    <xf numFmtId="0" fontId="7" fillId="0" borderId="0"/>
    <xf numFmtId="0" fontId="15" fillId="0" borderId="0" applyNumberFormat="0" applyFill="0" applyBorder="0" applyAlignment="0" applyProtection="0"/>
    <xf numFmtId="0" fontId="16" fillId="0" borderId="17" applyNumberFormat="0" applyFill="0" applyAlignment="0" applyProtection="0"/>
    <xf numFmtId="0" fontId="17" fillId="0" borderId="18" applyNumberFormat="0" applyFill="0" applyAlignment="0" applyProtection="0"/>
    <xf numFmtId="0" fontId="18" fillId="0" borderId="19" applyNumberFormat="0" applyFill="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20" applyNumberFormat="0" applyAlignment="0" applyProtection="0"/>
    <xf numFmtId="0" fontId="23" fillId="9" borderId="21" applyNumberFormat="0" applyAlignment="0" applyProtection="0"/>
    <xf numFmtId="0" fontId="24" fillId="9" borderId="20" applyNumberFormat="0" applyAlignment="0" applyProtection="0"/>
    <xf numFmtId="0" fontId="25" fillId="0" borderId="22" applyNumberFormat="0" applyFill="0" applyAlignment="0" applyProtection="0"/>
    <xf numFmtId="0" fontId="26" fillId="10" borderId="23" applyNumberFormat="0" applyAlignment="0" applyProtection="0"/>
    <xf numFmtId="0" fontId="2" fillId="0" borderId="0" applyNumberFormat="0" applyFill="0" applyBorder="0" applyAlignment="0" applyProtection="0"/>
    <xf numFmtId="0" fontId="1" fillId="11" borderId="24" applyNumberFormat="0" applyFont="0" applyAlignment="0" applyProtection="0"/>
    <xf numFmtId="0" fontId="27" fillId="0" borderId="0" applyNumberFormat="0" applyFill="0" applyBorder="0" applyAlignment="0" applyProtection="0"/>
    <xf numFmtId="0" fontId="3" fillId="0" borderId="25" applyNumberFormat="0" applyFill="0" applyAlignment="0" applyProtection="0"/>
    <xf numFmtId="0" fontId="28" fillId="12" borderId="0" applyNumberFormat="0" applyBorder="0" applyAlignment="0" applyProtection="0"/>
    <xf numFmtId="0" fontId="1"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8" fillId="34" borderId="0" applyNumberFormat="0" applyBorder="0" applyAlignment="0" applyProtection="0"/>
    <xf numFmtId="0" fontId="31" fillId="0" borderId="0" applyNumberFormat="0" applyFill="0" applyBorder="0" applyAlignment="0" applyProtection="0"/>
  </cellStyleXfs>
  <cellXfs count="222">
    <xf numFmtId="0" fontId="0" fillId="0" borderId="0" xfId="0"/>
    <xf numFmtId="0" fontId="0" fillId="3" borderId="0" xfId="0" applyFont="1" applyFill="1"/>
    <xf numFmtId="0" fontId="10" fillId="3" borderId="0" xfId="0" applyFont="1" applyFill="1"/>
    <xf numFmtId="0" fontId="11" fillId="3" borderId="0" xfId="0" applyFont="1" applyFill="1"/>
    <xf numFmtId="0" fontId="13" fillId="3" borderId="0" xfId="3" applyFont="1" applyFill="1"/>
    <xf numFmtId="0" fontId="5" fillId="3" borderId="0" xfId="0" applyFont="1" applyFill="1"/>
    <xf numFmtId="0" fontId="10" fillId="3" borderId="0" xfId="0" applyFont="1" applyFill="1" applyAlignment="1">
      <alignment horizontal="left" vertical="top"/>
    </xf>
    <xf numFmtId="0" fontId="3" fillId="0" borderId="0" xfId="0" applyFont="1"/>
    <xf numFmtId="0" fontId="3" fillId="3" borderId="1" xfId="0" applyFont="1" applyFill="1" applyBorder="1" applyAlignment="1">
      <alignment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0" fillId="35" borderId="0" xfId="0" applyFont="1" applyFill="1" applyAlignment="1">
      <alignment horizontal="center"/>
    </xf>
    <xf numFmtId="0" fontId="0" fillId="35" borderId="0" xfId="0" applyFont="1" applyFill="1"/>
    <xf numFmtId="0" fontId="0" fillId="35" borderId="0" xfId="0" applyFont="1" applyFill="1" applyBorder="1"/>
    <xf numFmtId="0" fontId="6" fillId="35" borderId="0" xfId="0" applyFont="1" applyFill="1" applyAlignment="1">
      <alignment wrapText="1"/>
    </xf>
    <xf numFmtId="0" fontId="0" fillId="35" borderId="0" xfId="0" quotePrefix="1" applyFont="1" applyFill="1" applyAlignment="1">
      <alignment wrapText="1"/>
    </xf>
    <xf numFmtId="9" fontId="0" fillId="35" borderId="0" xfId="1" applyFont="1" applyFill="1" applyAlignment="1">
      <alignment horizontal="center"/>
    </xf>
    <xf numFmtId="9" fontId="0" fillId="35" borderId="0" xfId="1" applyFont="1" applyFill="1"/>
    <xf numFmtId="164" fontId="0" fillId="3" borderId="26" xfId="0" applyNumberFormat="1" applyFont="1" applyFill="1" applyBorder="1" applyAlignment="1">
      <alignment vertical="center"/>
    </xf>
    <xf numFmtId="0" fontId="4" fillId="35" borderId="0" xfId="0" applyFont="1" applyFill="1"/>
    <xf numFmtId="0" fontId="5" fillId="35" borderId="0" xfId="0" applyFont="1" applyFill="1"/>
    <xf numFmtId="0" fontId="3" fillId="0" borderId="0" xfId="0" applyFont="1" applyFill="1" applyBorder="1"/>
    <xf numFmtId="0" fontId="0" fillId="0" borderId="0" xfId="0" applyFont="1" applyFill="1" applyBorder="1"/>
    <xf numFmtId="0" fontId="0" fillId="4" borderId="29" xfId="0" applyNumberFormat="1" applyFont="1" applyFill="1" applyBorder="1" applyAlignment="1">
      <alignment horizontal="center"/>
    </xf>
    <xf numFmtId="0" fontId="3" fillId="4" borderId="28" xfId="0" applyFont="1" applyFill="1" applyBorder="1" applyAlignment="1">
      <alignment vertical="center"/>
    </xf>
    <xf numFmtId="0" fontId="0" fillId="4" borderId="28" xfId="0" applyFont="1" applyFill="1" applyBorder="1" applyAlignment="1">
      <alignment vertical="center" textRotation="90"/>
    </xf>
    <xf numFmtId="0" fontId="0" fillId="4" borderId="5" xfId="0" applyFont="1" applyFill="1" applyBorder="1" applyAlignment="1">
      <alignment vertical="center" textRotation="90"/>
    </xf>
    <xf numFmtId="0" fontId="0" fillId="4" borderId="30" xfId="0" applyNumberFormat="1" applyFont="1" applyFill="1" applyBorder="1" applyAlignment="1">
      <alignment horizontal="center"/>
    </xf>
    <xf numFmtId="0" fontId="0" fillId="0" borderId="0" xfId="0"/>
    <xf numFmtId="0" fontId="3" fillId="4" borderId="6" xfId="0" applyFont="1" applyFill="1" applyBorder="1" applyAlignment="1">
      <alignment vertical="center" wrapText="1"/>
    </xf>
    <xf numFmtId="0" fontId="3" fillId="4" borderId="33" xfId="0" applyFont="1" applyFill="1" applyBorder="1" applyAlignment="1">
      <alignment vertical="center" wrapText="1"/>
    </xf>
    <xf numFmtId="0" fontId="29" fillId="3" borderId="26" xfId="0" applyFont="1" applyFill="1" applyBorder="1" applyAlignment="1">
      <alignment vertical="center" wrapText="1"/>
    </xf>
    <xf numFmtId="0" fontId="0" fillId="0" borderId="0" xfId="0" applyBorder="1"/>
    <xf numFmtId="0" fontId="30" fillId="3" borderId="0" xfId="3" applyFont="1" applyFill="1"/>
    <xf numFmtId="0" fontId="9" fillId="0" borderId="0" xfId="0" applyFont="1" applyBorder="1" applyAlignment="1">
      <alignment vertical="center"/>
    </xf>
    <xf numFmtId="0" fontId="14" fillId="0" borderId="0" xfId="0" applyFont="1" applyBorder="1" applyAlignment="1">
      <alignment vertical="center"/>
    </xf>
    <xf numFmtId="0" fontId="3" fillId="0" borderId="0" xfId="0" applyFont="1" applyBorder="1"/>
    <xf numFmtId="0" fontId="0" fillId="35" borderId="0" xfId="0" applyFont="1" applyFill="1" applyAlignment="1"/>
    <xf numFmtId="0" fontId="0" fillId="35" borderId="0" xfId="0" applyFont="1" applyFill="1" applyAlignment="1">
      <alignment wrapText="1"/>
    </xf>
    <xf numFmtId="1" fontId="0" fillId="3" borderId="32" xfId="0" applyNumberFormat="1" applyFont="1" applyFill="1" applyBorder="1" applyAlignment="1">
      <alignment vertical="center"/>
    </xf>
    <xf numFmtId="164" fontId="0" fillId="3" borderId="32" xfId="0" applyNumberFormat="1" applyFont="1" applyFill="1" applyBorder="1" applyAlignment="1">
      <alignment vertical="center"/>
    </xf>
    <xf numFmtId="0" fontId="3" fillId="37" borderId="26" xfId="0" applyFont="1" applyFill="1" applyBorder="1" applyAlignment="1">
      <alignment horizontal="center" vertical="center" wrapText="1"/>
    </xf>
    <xf numFmtId="0" fontId="3" fillId="37" borderId="31" xfId="0" applyFont="1" applyFill="1" applyBorder="1" applyAlignment="1">
      <alignment horizontal="center" vertical="center" wrapText="1"/>
    </xf>
    <xf numFmtId="0" fontId="3" fillId="3" borderId="35" xfId="0" applyFont="1" applyFill="1" applyBorder="1" applyAlignment="1">
      <alignment vertical="center"/>
    </xf>
    <xf numFmtId="0" fontId="3" fillId="3" borderId="36" xfId="0" applyFont="1" applyFill="1" applyBorder="1" applyAlignment="1">
      <alignment vertical="center"/>
    </xf>
    <xf numFmtId="0" fontId="3" fillId="4" borderId="34" xfId="0" applyFont="1" applyFill="1" applyBorder="1" applyAlignment="1">
      <alignment horizontal="center" wrapText="1"/>
    </xf>
    <xf numFmtId="0" fontId="0" fillId="0" borderId="0" xfId="0"/>
    <xf numFmtId="0" fontId="0" fillId="36" borderId="0" xfId="0" applyFill="1"/>
    <xf numFmtId="2" fontId="3" fillId="36" borderId="0" xfId="0" applyNumberFormat="1" applyFont="1" applyFill="1" applyBorder="1" applyAlignment="1">
      <alignment horizontal="right" wrapText="1"/>
    </xf>
    <xf numFmtId="2" fontId="3" fillId="36" borderId="0" xfId="0" applyNumberFormat="1" applyFont="1" applyFill="1" applyBorder="1" applyAlignment="1">
      <alignment horizontal="center" wrapText="1"/>
    </xf>
    <xf numFmtId="0" fontId="31" fillId="3" borderId="0" xfId="44" applyFill="1"/>
    <xf numFmtId="0" fontId="0" fillId="0" borderId="37" xfId="0" applyFont="1" applyBorder="1" applyAlignment="1">
      <alignment horizontal="left" vertical="center"/>
    </xf>
    <xf numFmtId="0" fontId="0" fillId="0" borderId="14" xfId="0" applyFont="1" applyBorder="1" applyAlignment="1">
      <alignment horizontal="left" vertical="center"/>
    </xf>
    <xf numFmtId="1" fontId="3" fillId="4" borderId="26" xfId="0" applyNumberFormat="1" applyFont="1" applyFill="1" applyBorder="1" applyAlignment="1">
      <alignment vertical="center"/>
    </xf>
    <xf numFmtId="0" fontId="3" fillId="4" borderId="26" xfId="0" applyFont="1" applyFill="1" applyBorder="1" applyAlignment="1">
      <alignment horizontal="center" wrapText="1"/>
    </xf>
    <xf numFmtId="9" fontId="0" fillId="35" borderId="0" xfId="1" applyFont="1" applyFill="1" applyAlignment="1">
      <alignment horizontal="center" wrapText="1"/>
    </xf>
    <xf numFmtId="0" fontId="3" fillId="4" borderId="31" xfId="0" applyFont="1" applyFill="1" applyBorder="1" applyAlignment="1">
      <alignment horizontal="center" vertical="center" wrapText="1"/>
    </xf>
    <xf numFmtId="0" fontId="3" fillId="4" borderId="34" xfId="0" applyFont="1" applyFill="1" applyBorder="1" applyAlignment="1">
      <alignment horizontal="center" vertical="center" wrapText="1"/>
    </xf>
    <xf numFmtId="0" fontId="3" fillId="4" borderId="27" xfId="0" applyFont="1" applyFill="1" applyBorder="1" applyAlignment="1">
      <alignment horizontal="center" vertical="center" wrapText="1"/>
    </xf>
    <xf numFmtId="1" fontId="3" fillId="4" borderId="31" xfId="0" applyNumberFormat="1" applyFont="1" applyFill="1" applyBorder="1" applyAlignment="1">
      <alignment horizontal="center" vertical="center" wrapText="1"/>
    </xf>
    <xf numFmtId="1" fontId="3" fillId="36" borderId="26" xfId="0" applyNumberFormat="1" applyFont="1" applyFill="1" applyBorder="1" applyAlignment="1">
      <alignment horizontal="center" vertical="center"/>
    </xf>
    <xf numFmtId="0" fontId="0" fillId="35" borderId="0" xfId="0" applyFont="1" applyFill="1" applyAlignment="1">
      <alignment horizontal="center" vertical="center"/>
    </xf>
    <xf numFmtId="0" fontId="0" fillId="35" borderId="0" xfId="0" applyFont="1" applyFill="1" applyAlignment="1">
      <alignment vertical="center"/>
    </xf>
    <xf numFmtId="0" fontId="3" fillId="3" borderId="31" xfId="0" applyFont="1" applyFill="1" applyBorder="1" applyAlignment="1">
      <alignment horizontal="left" vertical="center"/>
    </xf>
    <xf numFmtId="0" fontId="0" fillId="3" borderId="34" xfId="0" applyFont="1" applyFill="1" applyBorder="1" applyAlignment="1">
      <alignment horizontal="center"/>
    </xf>
    <xf numFmtId="0" fontId="0" fillId="3" borderId="27" xfId="0" applyFont="1" applyFill="1" applyBorder="1" applyAlignment="1">
      <alignment horizontal="center"/>
    </xf>
    <xf numFmtId="164" fontId="0" fillId="35" borderId="0" xfId="0" applyNumberFormat="1" applyFont="1" applyFill="1" applyAlignment="1">
      <alignment horizontal="center" vertical="center"/>
    </xf>
    <xf numFmtId="164" fontId="0" fillId="35" borderId="0" xfId="0" quotePrefix="1" applyNumberFormat="1" applyFont="1" applyFill="1" applyAlignment="1">
      <alignment wrapText="1"/>
    </xf>
    <xf numFmtId="0" fontId="6" fillId="0" borderId="0" xfId="0" applyFont="1"/>
    <xf numFmtId="0" fontId="0" fillId="0" borderId="0" xfId="0" applyAlignment="1">
      <alignment vertical="center"/>
    </xf>
    <xf numFmtId="0" fontId="9" fillId="0" borderId="11"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8" fillId="0" borderId="0" xfId="0" applyFont="1" applyAlignment="1">
      <alignment vertical="center"/>
    </xf>
    <xf numFmtId="0" fontId="0" fillId="0" borderId="0" xfId="0" applyFont="1" applyAlignment="1">
      <alignment vertical="center"/>
    </xf>
    <xf numFmtId="0" fontId="32" fillId="0" borderId="0" xfId="0" applyFont="1" applyBorder="1" applyAlignment="1">
      <alignment vertical="center" wrapText="1"/>
    </xf>
    <xf numFmtId="0" fontId="9" fillId="0" borderId="10" xfId="0" applyFont="1" applyBorder="1" applyAlignment="1">
      <alignment horizontal="center" vertical="center"/>
    </xf>
    <xf numFmtId="0" fontId="0" fillId="0" borderId="41"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0" xfId="0" applyFont="1" applyBorder="1" applyAlignment="1">
      <alignment horizontal="center" vertical="center"/>
    </xf>
    <xf numFmtId="0" fontId="32" fillId="0" borderId="0" xfId="0" applyFont="1" applyAlignment="1">
      <alignment vertical="center"/>
    </xf>
    <xf numFmtId="0" fontId="9" fillId="0" borderId="0" xfId="0" applyFont="1" applyAlignment="1">
      <alignment vertical="center"/>
    </xf>
    <xf numFmtId="164" fontId="5" fillId="35" borderId="0" xfId="0" applyNumberFormat="1" applyFont="1" applyFill="1"/>
    <xf numFmtId="0" fontId="33" fillId="3" borderId="0" xfId="44" quotePrefix="1" applyFont="1" applyFill="1"/>
    <xf numFmtId="49" fontId="0" fillId="0" borderId="0" xfId="0" applyNumberFormat="1" applyFill="1"/>
    <xf numFmtId="49" fontId="8" fillId="0" borderId="0" xfId="0" applyNumberFormat="1" applyFont="1" applyFill="1" applyBorder="1"/>
    <xf numFmtId="49" fontId="0" fillId="0" borderId="0" xfId="0" applyNumberFormat="1" applyFill="1" applyBorder="1"/>
    <xf numFmtId="49" fontId="34" fillId="0" borderId="0" xfId="0" applyNumberFormat="1" applyFont="1" applyFill="1" applyBorder="1"/>
    <xf numFmtId="49" fontId="31" fillId="0" borderId="0" xfId="44" applyNumberFormat="1" applyFill="1" applyBorder="1"/>
    <xf numFmtId="49" fontId="0" fillId="0" borderId="7" xfId="0" applyNumberFormat="1" applyFill="1" applyBorder="1"/>
    <xf numFmtId="49" fontId="0" fillId="0" borderId="8" xfId="0" applyNumberFormat="1" applyFill="1" applyBorder="1"/>
    <xf numFmtId="49" fontId="0" fillId="0" borderId="9" xfId="0" applyNumberFormat="1" applyFill="1" applyBorder="1"/>
    <xf numFmtId="49" fontId="0" fillId="0" borderId="37" xfId="0" applyNumberFormat="1" applyFill="1" applyBorder="1"/>
    <xf numFmtId="49" fontId="0" fillId="0" borderId="38" xfId="0" applyNumberFormat="1" applyFill="1" applyBorder="1"/>
    <xf numFmtId="49" fontId="0" fillId="0" borderId="14" xfId="0" applyNumberFormat="1" applyFill="1" applyBorder="1"/>
    <xf numFmtId="49" fontId="0" fillId="0" borderId="15" xfId="0" applyNumberFormat="1" applyFill="1" applyBorder="1"/>
    <xf numFmtId="49" fontId="0" fillId="0" borderId="16" xfId="0" applyNumberFormat="1" applyFill="1" applyBorder="1"/>
    <xf numFmtId="0" fontId="9" fillId="3" borderId="7" xfId="0" applyFont="1" applyFill="1" applyBorder="1" applyAlignment="1">
      <alignment vertical="center" wrapText="1"/>
    </xf>
    <xf numFmtId="0" fontId="9" fillId="3" borderId="9" xfId="0" applyFont="1" applyFill="1" applyBorder="1" applyAlignment="1">
      <alignment vertical="center" wrapText="1"/>
    </xf>
    <xf numFmtId="0" fontId="9" fillId="0" borderId="10" xfId="0" applyFont="1" applyBorder="1" applyAlignment="1">
      <alignment vertical="center"/>
    </xf>
    <xf numFmtId="0" fontId="0" fillId="0" borderId="39" xfId="0" applyFill="1" applyBorder="1" applyAlignment="1">
      <alignment vertical="center"/>
    </xf>
    <xf numFmtId="0" fontId="0" fillId="0" borderId="40" xfId="0" applyFill="1" applyBorder="1" applyAlignment="1">
      <alignment vertical="center"/>
    </xf>
    <xf numFmtId="0" fontId="0" fillId="0" borderId="38" xfId="0" applyFont="1" applyBorder="1" applyAlignment="1">
      <alignment horizontal="left" vertical="center"/>
    </xf>
    <xf numFmtId="0" fontId="0" fillId="0" borderId="16" xfId="0" applyFont="1" applyBorder="1" applyAlignment="1">
      <alignment horizontal="left" vertical="center"/>
    </xf>
    <xf numFmtId="0" fontId="9" fillId="0" borderId="13" xfId="0" applyFont="1" applyBorder="1" applyAlignment="1">
      <alignmen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3" fontId="0" fillId="35" borderId="0" xfId="0" applyNumberFormat="1" applyFont="1" applyFill="1"/>
    <xf numFmtId="3" fontId="0" fillId="35" borderId="0" xfId="0" applyNumberFormat="1" applyFont="1" applyFill="1" applyAlignment="1">
      <alignment horizontal="center" vertical="center"/>
    </xf>
    <xf numFmtId="3" fontId="0" fillId="35" borderId="0" xfId="0" quotePrefix="1" applyNumberFormat="1" applyFont="1" applyFill="1" applyAlignment="1">
      <alignment wrapText="1"/>
    </xf>
    <xf numFmtId="3" fontId="0" fillId="35" borderId="0" xfId="1" applyNumberFormat="1" applyFont="1" applyFill="1" applyAlignment="1">
      <alignment horizontal="center"/>
    </xf>
    <xf numFmtId="3" fontId="0" fillId="35" borderId="0" xfId="1" applyNumberFormat="1" applyFont="1" applyFill="1"/>
    <xf numFmtId="0" fontId="35" fillId="35" borderId="0" xfId="0" applyFont="1" applyFill="1"/>
    <xf numFmtId="3" fontId="35" fillId="35" borderId="0" xfId="0" applyNumberFormat="1" applyFont="1" applyFill="1"/>
    <xf numFmtId="3" fontId="37" fillId="4" borderId="47" xfId="0" applyNumberFormat="1" applyFont="1" applyFill="1" applyBorder="1" applyAlignment="1">
      <alignment horizontal="center" vertical="center" wrapText="1"/>
    </xf>
    <xf numFmtId="3" fontId="37" fillId="4" borderId="54" xfId="0" applyNumberFormat="1" applyFont="1" applyFill="1" applyBorder="1" applyAlignment="1">
      <alignment horizontal="center" vertical="center" wrapText="1"/>
    </xf>
    <xf numFmtId="0" fontId="37" fillId="37" borderId="42" xfId="0" applyFont="1" applyFill="1" applyBorder="1" applyAlignment="1">
      <alignment horizontal="center" vertical="center" wrapText="1"/>
    </xf>
    <xf numFmtId="0" fontId="37" fillId="37" borderId="55" xfId="0" applyFont="1" applyFill="1" applyBorder="1" applyAlignment="1">
      <alignment horizontal="center" vertical="center" wrapText="1"/>
    </xf>
    <xf numFmtId="0" fontId="39" fillId="35" borderId="0" xfId="0" applyFont="1" applyFill="1" applyBorder="1"/>
    <xf numFmtId="3" fontId="39" fillId="35" borderId="0" xfId="0" applyNumberFormat="1" applyFont="1" applyFill="1"/>
    <xf numFmtId="0" fontId="40" fillId="35" borderId="0" xfId="0" applyFont="1" applyFill="1" applyAlignment="1">
      <alignment horizontal="center" vertical="center"/>
    </xf>
    <xf numFmtId="3" fontId="40" fillId="35" borderId="0" xfId="0" applyNumberFormat="1" applyFont="1" applyFill="1" applyAlignment="1">
      <alignment horizontal="center" vertical="center"/>
    </xf>
    <xf numFmtId="164" fontId="40" fillId="35" borderId="0" xfId="1" applyNumberFormat="1" applyFont="1" applyFill="1" applyAlignment="1">
      <alignment horizontal="center" vertical="center"/>
    </xf>
    <xf numFmtId="3" fontId="35" fillId="35" borderId="0" xfId="1" applyNumberFormat="1" applyFont="1" applyFill="1"/>
    <xf numFmtId="0" fontId="35" fillId="35" borderId="0" xfId="0" applyFont="1" applyFill="1" applyAlignment="1">
      <alignment vertical="center"/>
    </xf>
    <xf numFmtId="0" fontId="0" fillId="0" borderId="0" xfId="0" applyFill="1"/>
    <xf numFmtId="0" fontId="35" fillId="35" borderId="0" xfId="0" applyFont="1" applyFill="1" applyAlignment="1"/>
    <xf numFmtId="0" fontId="35" fillId="35" borderId="0" xfId="0" applyFont="1" applyFill="1" applyAlignment="1">
      <alignment horizontal="center"/>
    </xf>
    <xf numFmtId="0" fontId="2" fillId="35" borderId="0" xfId="0" applyFont="1" applyFill="1"/>
    <xf numFmtId="9" fontId="2" fillId="35" borderId="0" xfId="1" applyFont="1" applyFill="1"/>
    <xf numFmtId="0" fontId="39" fillId="35" borderId="0" xfId="0" applyFont="1" applyFill="1"/>
    <xf numFmtId="0" fontId="39" fillId="35" borderId="0" xfId="0" applyFont="1" applyFill="1" applyAlignment="1">
      <alignment vertical="center"/>
    </xf>
    <xf numFmtId="0" fontId="35" fillId="35" borderId="0" xfId="0" applyFont="1" applyFill="1" applyBorder="1" applyAlignment="1">
      <alignment horizontal="center" vertical="center"/>
    </xf>
    <xf numFmtId="0" fontId="35" fillId="35" borderId="0" xfId="0" applyFont="1" applyFill="1" applyAlignment="1">
      <alignment horizontal="center" vertical="center"/>
    </xf>
    <xf numFmtId="0" fontId="12" fillId="3" borderId="0" xfId="0" applyFont="1" applyFill="1" applyAlignment="1">
      <alignment horizontal="left" vertical="top"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32" fillId="0" borderId="0" xfId="0" applyFont="1" applyBorder="1" applyAlignment="1">
      <alignment horizontal="left" vertical="center" wrapText="1"/>
    </xf>
    <xf numFmtId="0" fontId="32" fillId="0" borderId="15" xfId="0" applyFont="1" applyBorder="1" applyAlignment="1">
      <alignment horizontal="left" vertical="center" wrapText="1"/>
    </xf>
    <xf numFmtId="0" fontId="9" fillId="0" borderId="11" xfId="0" applyFont="1" applyBorder="1" applyAlignment="1">
      <alignment horizontal="left" vertical="center" wrapText="1"/>
    </xf>
    <xf numFmtId="0" fontId="9" fillId="0" borderId="13" xfId="0" applyFont="1" applyBorder="1" applyAlignment="1">
      <alignment horizontal="left" vertical="center" wrapText="1"/>
    </xf>
    <xf numFmtId="0" fontId="9" fillId="3" borderId="7"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9" fillId="3" borderId="13" xfId="0" applyFont="1" applyFill="1" applyBorder="1" applyAlignment="1">
      <alignment horizontal="left" vertical="center" wrapText="1"/>
    </xf>
    <xf numFmtId="0" fontId="4" fillId="35" borderId="0" xfId="0" quotePrefix="1" applyFont="1" applyFill="1" applyAlignment="1">
      <alignment horizontal="left" vertical="top" wrapText="1"/>
    </xf>
    <xf numFmtId="3" fontId="4" fillId="3" borderId="45" xfId="0" applyNumberFormat="1" applyFont="1" applyFill="1" applyBorder="1" applyAlignment="1">
      <alignment horizontal="center" vertical="center"/>
    </xf>
    <xf numFmtId="3" fontId="4" fillId="3" borderId="47" xfId="0" applyNumberFormat="1" applyFont="1" applyFill="1" applyBorder="1" applyAlignment="1">
      <alignment horizontal="center" vertical="center"/>
    </xf>
    <xf numFmtId="0" fontId="4" fillId="4" borderId="51"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37" fillId="37" borderId="50" xfId="0" applyFont="1" applyFill="1" applyBorder="1" applyAlignment="1">
      <alignment horizontal="center" vertical="center" wrapText="1"/>
    </xf>
    <xf numFmtId="0" fontId="37" fillId="37" borderId="52" xfId="0" applyFont="1" applyFill="1" applyBorder="1" applyAlignment="1">
      <alignment horizontal="center" vertical="center" wrapText="1"/>
    </xf>
    <xf numFmtId="0" fontId="37" fillId="4" borderId="48" xfId="0" applyFont="1" applyFill="1" applyBorder="1" applyAlignment="1">
      <alignment horizontal="center" vertical="center" wrapText="1"/>
    </xf>
    <xf numFmtId="1" fontId="37" fillId="4" borderId="53" xfId="0" applyNumberFormat="1" applyFont="1" applyFill="1" applyBorder="1" applyAlignment="1">
      <alignment horizontal="center" vertical="center"/>
    </xf>
    <xf numFmtId="1" fontId="37" fillId="4" borderId="43" xfId="0" applyNumberFormat="1" applyFont="1" applyFill="1" applyBorder="1" applyAlignment="1">
      <alignment horizontal="center" vertical="center"/>
    </xf>
    <xf numFmtId="1" fontId="37" fillId="4" borderId="55" xfId="0" applyNumberFormat="1" applyFont="1" applyFill="1" applyBorder="1" applyAlignment="1">
      <alignment horizontal="center" vertical="center"/>
    </xf>
    <xf numFmtId="3" fontId="36" fillId="3" borderId="1" xfId="0" applyNumberFormat="1" applyFont="1" applyFill="1" applyBorder="1" applyAlignment="1">
      <alignment horizontal="center" vertical="center"/>
    </xf>
    <xf numFmtId="3" fontId="36" fillId="3" borderId="2" xfId="0" applyNumberFormat="1" applyFont="1" applyFill="1" applyBorder="1" applyAlignment="1">
      <alignment horizontal="center" vertical="center"/>
    </xf>
    <xf numFmtId="3" fontId="36" fillId="3" borderId="35" xfId="0" applyNumberFormat="1" applyFont="1" applyFill="1" applyBorder="1" applyAlignment="1">
      <alignment horizontal="center" vertical="center"/>
    </xf>
    <xf numFmtId="3" fontId="36" fillId="3" borderId="3" xfId="0" applyNumberFormat="1" applyFont="1" applyFill="1" applyBorder="1" applyAlignment="1">
      <alignment horizontal="center" vertical="center"/>
    </xf>
    <xf numFmtId="3" fontId="36" fillId="3" borderId="4" xfId="0" applyNumberFormat="1" applyFont="1" applyFill="1" applyBorder="1" applyAlignment="1">
      <alignment horizontal="center" vertical="center"/>
    </xf>
    <xf numFmtId="3" fontId="36" fillId="3" borderId="36" xfId="0" applyNumberFormat="1" applyFont="1" applyFill="1" applyBorder="1" applyAlignment="1">
      <alignment horizontal="center" vertical="center"/>
    </xf>
    <xf numFmtId="0" fontId="37" fillId="4" borderId="49" xfId="0" applyFont="1" applyFill="1" applyBorder="1" applyAlignment="1">
      <alignment horizontal="center" vertical="center" wrapText="1"/>
    </xf>
    <xf numFmtId="0" fontId="37" fillId="4" borderId="42" xfId="0" applyFont="1" applyFill="1" applyBorder="1" applyAlignment="1">
      <alignment horizontal="center" vertical="center"/>
    </xf>
    <xf numFmtId="0" fontId="37" fillId="4" borderId="43" xfId="0" applyFont="1" applyFill="1" applyBorder="1" applyAlignment="1">
      <alignment horizontal="center" vertical="center"/>
    </xf>
    <xf numFmtId="0" fontId="37" fillId="4" borderId="44" xfId="0" applyFont="1" applyFill="1" applyBorder="1" applyAlignment="1">
      <alignment horizontal="center" vertical="center"/>
    </xf>
    <xf numFmtId="0" fontId="4" fillId="4" borderId="57" xfId="0" applyFont="1" applyFill="1" applyBorder="1" applyAlignment="1">
      <alignment horizontal="center" vertical="center" wrapText="1"/>
    </xf>
    <xf numFmtId="1" fontId="37" fillId="4" borderId="42" xfId="0" applyNumberFormat="1" applyFont="1" applyFill="1" applyBorder="1" applyAlignment="1">
      <alignment horizontal="center" vertical="center"/>
    </xf>
    <xf numFmtId="1" fontId="37" fillId="4" borderId="44" xfId="0" applyNumberFormat="1" applyFont="1" applyFill="1" applyBorder="1" applyAlignment="1">
      <alignment horizontal="center" vertical="center"/>
    </xf>
    <xf numFmtId="2" fontId="37" fillId="4" borderId="42" xfId="0" applyNumberFormat="1" applyFont="1" applyFill="1" applyBorder="1" applyAlignment="1">
      <alignment horizontal="center" vertical="center" wrapText="1"/>
    </xf>
    <xf numFmtId="2" fontId="37" fillId="4" borderId="47" xfId="0" applyNumberFormat="1" applyFont="1" applyFill="1" applyBorder="1" applyAlignment="1">
      <alignment horizontal="center" vertical="center" wrapText="1"/>
    </xf>
    <xf numFmtId="3" fontId="37" fillId="4" borderId="44" xfId="0" applyNumberFormat="1" applyFont="1" applyFill="1" applyBorder="1" applyAlignment="1">
      <alignment horizontal="center" vertical="center" wrapText="1"/>
    </xf>
    <xf numFmtId="3" fontId="37" fillId="4" borderId="49" xfId="0" applyNumberFormat="1" applyFont="1" applyFill="1" applyBorder="1" applyAlignment="1">
      <alignment horizontal="center" vertical="center" wrapText="1"/>
    </xf>
    <xf numFmtId="0" fontId="37" fillId="4" borderId="56" xfId="0" applyFont="1" applyFill="1" applyBorder="1" applyAlignment="1">
      <alignment horizontal="center" vertical="center" wrapText="1"/>
    </xf>
    <xf numFmtId="3" fontId="4" fillId="3" borderId="59" xfId="0" applyNumberFormat="1" applyFont="1" applyFill="1" applyBorder="1" applyAlignment="1">
      <alignment horizontal="center" vertical="center"/>
    </xf>
    <xf numFmtId="3" fontId="4" fillId="3" borderId="46" xfId="0" applyNumberFormat="1" applyFont="1" applyFill="1" applyBorder="1" applyAlignment="1">
      <alignment horizontal="center" vertical="center"/>
    </xf>
    <xf numFmtId="3" fontId="4" fillId="3" borderId="49" xfId="0" applyNumberFormat="1" applyFont="1" applyFill="1" applyBorder="1" applyAlignment="1">
      <alignment horizontal="center" vertical="center"/>
    </xf>
    <xf numFmtId="0" fontId="35" fillId="35" borderId="0" xfId="0" applyFont="1" applyFill="1" applyAlignment="1">
      <alignment horizontal="center"/>
    </xf>
    <xf numFmtId="0" fontId="35" fillId="35" borderId="60" xfId="0" applyFont="1" applyFill="1" applyBorder="1" applyAlignment="1">
      <alignment horizontal="center" vertical="center"/>
    </xf>
    <xf numFmtId="0" fontId="35" fillId="35" borderId="0" xfId="0" applyFont="1" applyFill="1" applyAlignment="1">
      <alignment horizontal="center" vertical="center"/>
    </xf>
    <xf numFmtId="0" fontId="4" fillId="35" borderId="0" xfId="0" quotePrefix="1" applyFont="1" applyFill="1" applyBorder="1" applyAlignment="1">
      <alignment horizontal="left" vertical="top" wrapText="1"/>
    </xf>
    <xf numFmtId="0" fontId="4" fillId="4" borderId="45" xfId="0" applyNumberFormat="1" applyFont="1" applyFill="1" applyBorder="1" applyAlignment="1">
      <alignment horizontal="center" vertical="center"/>
    </xf>
    <xf numFmtId="0" fontId="4" fillId="4" borderId="31" xfId="0" applyNumberFormat="1" applyFont="1" applyFill="1" applyBorder="1" applyAlignment="1">
      <alignment horizontal="center" vertical="center"/>
    </xf>
    <xf numFmtId="0" fontId="4" fillId="4" borderId="47" xfId="0" applyNumberFormat="1" applyFont="1" applyFill="1" applyBorder="1" applyAlignment="1">
      <alignment horizontal="center" vertical="center"/>
    </xf>
    <xf numFmtId="0" fontId="4" fillId="4" borderId="56" xfId="0" applyNumberFormat="1" applyFont="1" applyFill="1" applyBorder="1" applyAlignment="1">
      <alignment horizontal="center" vertical="center"/>
    </xf>
    <xf numFmtId="0" fontId="36" fillId="3" borderId="1" xfId="0" applyFont="1" applyFill="1" applyBorder="1" applyAlignment="1">
      <alignment horizontal="center" vertical="center"/>
    </xf>
    <xf numFmtId="0" fontId="36" fillId="3" borderId="2" xfId="0" applyFont="1" applyFill="1" applyBorder="1" applyAlignment="1">
      <alignment horizontal="center" vertical="center"/>
    </xf>
    <xf numFmtId="0" fontId="36" fillId="3" borderId="35"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0" fontId="36" fillId="3" borderId="36" xfId="0" applyFont="1" applyFill="1" applyBorder="1" applyAlignment="1">
      <alignment horizontal="center" vertical="center"/>
    </xf>
    <xf numFmtId="0" fontId="4" fillId="4" borderId="58" xfId="0" applyNumberFormat="1" applyFont="1" applyFill="1" applyBorder="1" applyAlignment="1">
      <alignment horizontal="center" vertical="center"/>
    </xf>
    <xf numFmtId="0" fontId="4" fillId="4" borderId="5" xfId="0" applyNumberFormat="1" applyFont="1" applyFill="1" applyBorder="1" applyAlignment="1">
      <alignment horizontal="center" vertical="center"/>
    </xf>
    <xf numFmtId="0" fontId="37" fillId="4" borderId="47" xfId="0" applyFont="1" applyFill="1" applyBorder="1" applyAlignment="1">
      <alignment horizontal="center" vertical="center" wrapText="1"/>
    </xf>
    <xf numFmtId="3" fontId="4" fillId="3" borderId="58" xfId="0" applyNumberFormat="1" applyFont="1" applyFill="1" applyBorder="1" applyAlignment="1">
      <alignment horizontal="center" vertical="center"/>
    </xf>
    <xf numFmtId="3" fontId="37" fillId="3" borderId="59" xfId="0" applyNumberFormat="1" applyFont="1" applyFill="1" applyBorder="1" applyAlignment="1">
      <alignment horizontal="center" vertical="center"/>
    </xf>
    <xf numFmtId="3" fontId="37" fillId="3" borderId="46" xfId="0" applyNumberFormat="1" applyFont="1" applyFill="1" applyBorder="1" applyAlignment="1">
      <alignment horizontal="center" vertical="center"/>
    </xf>
    <xf numFmtId="3" fontId="37" fillId="3" borderId="49" xfId="0" applyNumberFormat="1" applyFont="1" applyFill="1" applyBorder="1" applyAlignment="1">
      <alignment horizontal="center" vertical="center"/>
    </xf>
    <xf numFmtId="0" fontId="3" fillId="4" borderId="31" xfId="0" applyFont="1" applyFill="1" applyBorder="1" applyAlignment="1">
      <alignment horizontal="center" vertical="center"/>
    </xf>
    <xf numFmtId="0" fontId="3" fillId="4" borderId="34" xfId="0" applyFont="1" applyFill="1" applyBorder="1" applyAlignment="1">
      <alignment horizontal="center" vertical="center"/>
    </xf>
    <xf numFmtId="0" fontId="3" fillId="4" borderId="27" xfId="0" applyFont="1" applyFill="1" applyBorder="1" applyAlignment="1">
      <alignment horizontal="center" vertical="center"/>
    </xf>
    <xf numFmtId="1" fontId="3" fillId="4" borderId="31"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1" fontId="3" fillId="4" borderId="27" xfId="0" applyNumberFormat="1" applyFont="1" applyFill="1" applyBorder="1" applyAlignment="1">
      <alignment horizontal="center" vertical="center"/>
    </xf>
    <xf numFmtId="2" fontId="3" fillId="4" borderId="31" xfId="0" applyNumberFormat="1" applyFont="1" applyFill="1" applyBorder="1" applyAlignment="1">
      <alignment horizontal="center" vertical="center"/>
    </xf>
    <xf numFmtId="2" fontId="3" fillId="4" borderId="34" xfId="0" applyNumberFormat="1" applyFont="1" applyFill="1" applyBorder="1" applyAlignment="1">
      <alignment horizontal="center" vertical="center"/>
    </xf>
    <xf numFmtId="9" fontId="4" fillId="3" borderId="32" xfId="0" applyNumberFormat="1" applyFont="1" applyFill="1" applyBorder="1" applyAlignment="1">
      <alignment horizontal="center" vertical="center"/>
    </xf>
    <xf numFmtId="9" fontId="4" fillId="3" borderId="59" xfId="0" applyNumberFormat="1" applyFont="1" applyFill="1" applyBorder="1" applyAlignment="1">
      <alignment horizontal="center" vertical="center"/>
    </xf>
    <xf numFmtId="9" fontId="38" fillId="0" borderId="26" xfId="1" applyNumberFormat="1" applyFont="1" applyBorder="1" applyAlignment="1">
      <alignment horizontal="center" vertical="center"/>
    </xf>
    <xf numFmtId="9" fontId="38" fillId="0" borderId="46" xfId="1" applyNumberFormat="1" applyFont="1" applyBorder="1" applyAlignment="1">
      <alignment horizontal="center" vertical="center"/>
    </xf>
    <xf numFmtId="9" fontId="4" fillId="3" borderId="26" xfId="0" applyNumberFormat="1" applyFont="1" applyFill="1" applyBorder="1" applyAlignment="1">
      <alignment horizontal="center" vertical="center"/>
    </xf>
    <xf numFmtId="9" fontId="4" fillId="3" borderId="46" xfId="0" applyNumberFormat="1" applyFont="1" applyFill="1" applyBorder="1" applyAlignment="1">
      <alignment horizontal="center" vertical="center"/>
    </xf>
    <xf numFmtId="9" fontId="38" fillId="0" borderId="48" xfId="1" applyNumberFormat="1" applyFont="1" applyBorder="1" applyAlignment="1">
      <alignment horizontal="center" vertical="center"/>
    </xf>
    <xf numFmtId="9" fontId="38" fillId="0" borderId="49" xfId="1" applyNumberFormat="1" applyFont="1" applyBorder="1" applyAlignment="1">
      <alignment horizontal="center" vertical="center"/>
    </xf>
    <xf numFmtId="9" fontId="4" fillId="3" borderId="5" xfId="0" applyNumberFormat="1" applyFont="1" applyFill="1" applyBorder="1" applyAlignment="1">
      <alignment horizontal="center" vertical="center"/>
    </xf>
    <xf numFmtId="9" fontId="4" fillId="3" borderId="31" xfId="0" applyNumberFormat="1" applyFont="1" applyFill="1" applyBorder="1" applyAlignment="1">
      <alignment horizontal="center" vertical="center"/>
    </xf>
  </cellXfs>
  <cellStyles count="45">
    <cellStyle name="20% - Accent1" xfId="2"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1"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Explanatory Text" xfId="19"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4" builtinId="8"/>
    <cellStyle name="Input" xfId="12" builtinId="20" customBuiltin="1"/>
    <cellStyle name="Linked Cell" xfId="15" builtinId="24" customBuiltin="1"/>
    <cellStyle name="Neutral" xfId="11" builtinId="28" customBuiltin="1"/>
    <cellStyle name="Normal" xfId="0" builtinId="0"/>
    <cellStyle name="Normal 5" xfId="3"/>
    <cellStyle name="Note" xfId="18" builtinId="10" customBuiltin="1"/>
    <cellStyle name="Output" xfId="13" builtinId="21" customBuiltin="1"/>
    <cellStyle name="Percent" xfId="1" builtinId="5"/>
    <cellStyle name="Title" xfId="4" builtinId="15" customBuiltin="1"/>
    <cellStyle name="Total" xfId="20" builtinId="25" customBuiltin="1"/>
    <cellStyle name="Warning Text" xfId="17" builtinId="11" customBuiltin="1"/>
  </cellStyles>
  <dxfs count="44">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4.9989318521683403E-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B092"/>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'Tumour by year'!$F$4</c:f>
          <c:strCache>
            <c:ptCount val="1"/>
            <c:pt idx="0">
              <c:v>Proportion of emergency  presentations diagnosed for All malignant tumours (excl. NMSC) in London</c:v>
            </c:pt>
          </c:strCache>
        </c:strRef>
      </c:tx>
      <c:layout/>
      <c:overlay val="0"/>
      <c:txPr>
        <a:bodyPr/>
        <a:lstStyle/>
        <a:p>
          <a:pPr>
            <a:defRPr sz="1200"/>
          </a:pPr>
          <a:endParaRPr lang="en-US"/>
        </a:p>
      </c:txPr>
    </c:title>
    <c:autoTitleDeleted val="0"/>
    <c:plotArea>
      <c:layout/>
      <c:lineChart>
        <c:grouping val="standard"/>
        <c:varyColors val="0"/>
        <c:ser>
          <c:idx val="0"/>
          <c:order val="0"/>
          <c:tx>
            <c:strRef>
              <c:f>'Tumour by year'!$E$5:$I$5</c:f>
              <c:strCache>
                <c:ptCount val="1"/>
                <c:pt idx="0">
                  <c:v>Accident &amp; Emergency</c:v>
                </c:pt>
              </c:strCache>
            </c:strRef>
          </c:tx>
          <c:spPr>
            <a:ln>
              <a:solidFill>
                <a:srgbClr val="7030A0"/>
              </a:solidFill>
            </a:ln>
          </c:spPr>
          <c:marker>
            <c:spPr>
              <a:solidFill>
                <a:srgbClr val="7030A0"/>
              </a:solidFill>
              <a:ln>
                <a:solidFill>
                  <a:srgbClr val="7030A0"/>
                </a:solidFill>
              </a:ln>
            </c:spPr>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year'!$D$27:$D$34</c:f>
              <c:numCache>
                <c:formatCode>0.0%</c:formatCode>
                <c:ptCount val="8"/>
                <c:pt idx="0">
                  <c:v>0.84466694479210125</c:v>
                </c:pt>
                <c:pt idx="1">
                  <c:v>0.84966166519564579</c:v>
                </c:pt>
                <c:pt idx="2">
                  <c:v>0.83637946040034816</c:v>
                </c:pt>
                <c:pt idx="3">
                  <c:v>0.83723554301833569</c:v>
                </c:pt>
                <c:pt idx="4">
                  <c:v>0.83624421555456041</c:v>
                </c:pt>
                <c:pt idx="5">
                  <c:v>0.84091250187603184</c:v>
                </c:pt>
                <c:pt idx="6">
                  <c:v>0.83944178178742601</c:v>
                </c:pt>
                <c:pt idx="7">
                  <c:v>0.84111633047803258</c:v>
                </c:pt>
              </c:numCache>
            </c:numRef>
          </c:val>
          <c:smooth val="0"/>
        </c:ser>
        <c:ser>
          <c:idx val="1"/>
          <c:order val="1"/>
          <c:spPr>
            <a:ln w="19050">
              <a:solidFill>
                <a:srgbClr val="7030A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year'!$E$27:$E$34</c:f>
              <c:numCache>
                <c:formatCode>0.0%</c:formatCode>
                <c:ptCount val="8"/>
                <c:pt idx="0">
                  <c:v>0.83599999999999997</c:v>
                </c:pt>
                <c:pt idx="1">
                  <c:v>0.84099999999999997</c:v>
                </c:pt>
                <c:pt idx="2">
                  <c:v>0.82699999999999996</c:v>
                </c:pt>
                <c:pt idx="3">
                  <c:v>0.82799999999999996</c:v>
                </c:pt>
                <c:pt idx="4">
                  <c:v>0.82699999999999996</c:v>
                </c:pt>
                <c:pt idx="5">
                  <c:v>0.83199999999999996</c:v>
                </c:pt>
                <c:pt idx="6">
                  <c:v>0.83099999999999996</c:v>
                </c:pt>
                <c:pt idx="7">
                  <c:v>0.83299999999999996</c:v>
                </c:pt>
              </c:numCache>
            </c:numRef>
          </c:val>
          <c:smooth val="0"/>
        </c:ser>
        <c:ser>
          <c:idx val="2"/>
          <c:order val="2"/>
          <c:spPr>
            <a:ln w="19050">
              <a:solidFill>
                <a:srgbClr val="7030A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year'!$F$27:$F$34</c:f>
              <c:numCache>
                <c:formatCode>0.0%</c:formatCode>
                <c:ptCount val="8"/>
                <c:pt idx="0">
                  <c:v>0.85299999999999998</c:v>
                </c:pt>
                <c:pt idx="1">
                  <c:v>0.85799999999999998</c:v>
                </c:pt>
                <c:pt idx="2">
                  <c:v>0.84499999999999997</c:v>
                </c:pt>
                <c:pt idx="3">
                  <c:v>0.84599999999999997</c:v>
                </c:pt>
                <c:pt idx="4">
                  <c:v>0.84499999999999997</c:v>
                </c:pt>
                <c:pt idx="5">
                  <c:v>0.84899999999999998</c:v>
                </c:pt>
                <c:pt idx="6">
                  <c:v>0.84799999999999998</c:v>
                </c:pt>
                <c:pt idx="7">
                  <c:v>0.84899999999999998</c:v>
                </c:pt>
              </c:numCache>
            </c:numRef>
          </c:val>
          <c:smooth val="0"/>
        </c:ser>
        <c:ser>
          <c:idx val="3"/>
          <c:order val="3"/>
          <c:tx>
            <c:strRef>
              <c:f>'Tumour by year'!$J$5:$N$5</c:f>
              <c:strCache>
                <c:ptCount val="1"/>
                <c:pt idx="0">
                  <c:v>GP referral</c:v>
                </c:pt>
              </c:strCache>
            </c:strRef>
          </c:tx>
          <c:spPr>
            <a:ln>
              <a:solidFill>
                <a:srgbClr val="00B0F0"/>
              </a:solidFill>
            </a:ln>
          </c:spPr>
          <c:marker>
            <c:symbol val="square"/>
            <c:size val="7"/>
            <c:spPr>
              <a:solidFill>
                <a:srgbClr val="00B0F0"/>
              </a:solidFill>
              <a:ln w="9525">
                <a:solidFill>
                  <a:srgbClr val="00B0F0"/>
                </a:solidFill>
              </a:ln>
            </c:spPr>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year'!$G$27:$G$34</c:f>
              <c:numCache>
                <c:formatCode>0.0%</c:formatCode>
                <c:ptCount val="8"/>
                <c:pt idx="0">
                  <c:v>2.7534418022528161E-2</c:v>
                </c:pt>
                <c:pt idx="1">
                  <c:v>2.5007355104442484E-2</c:v>
                </c:pt>
                <c:pt idx="2">
                  <c:v>3.1911807368726432E-2</c:v>
                </c:pt>
                <c:pt idx="3">
                  <c:v>3.3145275035260928E-2</c:v>
                </c:pt>
                <c:pt idx="4">
                  <c:v>3.5378414688759519E-2</c:v>
                </c:pt>
                <c:pt idx="5">
                  <c:v>3.6620141077592677E-2</c:v>
                </c:pt>
                <c:pt idx="6">
                  <c:v>1.9594023118127996E-2</c:v>
                </c:pt>
                <c:pt idx="7">
                  <c:v>2.2381873445703231E-2</c:v>
                </c:pt>
              </c:numCache>
            </c:numRef>
          </c:val>
          <c:smooth val="0"/>
        </c:ser>
        <c:ser>
          <c:idx val="4"/>
          <c:order val="4"/>
          <c:spPr>
            <a:ln w="19050">
              <a:solidFill>
                <a:srgbClr val="00B0F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year'!$H$27:$H$34</c:f>
              <c:numCache>
                <c:formatCode>0.0%</c:formatCode>
                <c:ptCount val="8"/>
                <c:pt idx="0">
                  <c:v>2.4E-2</c:v>
                </c:pt>
                <c:pt idx="1">
                  <c:v>2.1999999999999999E-2</c:v>
                </c:pt>
                <c:pt idx="2">
                  <c:v>2.8000000000000001E-2</c:v>
                </c:pt>
                <c:pt idx="3">
                  <c:v>2.9000000000000001E-2</c:v>
                </c:pt>
                <c:pt idx="4">
                  <c:v>3.1E-2</c:v>
                </c:pt>
                <c:pt idx="5">
                  <c:v>3.2000000000000001E-2</c:v>
                </c:pt>
                <c:pt idx="6">
                  <c:v>1.7000000000000001E-2</c:v>
                </c:pt>
                <c:pt idx="7">
                  <c:v>1.9E-2</c:v>
                </c:pt>
              </c:numCache>
            </c:numRef>
          </c:val>
          <c:smooth val="0"/>
        </c:ser>
        <c:ser>
          <c:idx val="5"/>
          <c:order val="5"/>
          <c:spPr>
            <a:ln w="19050">
              <a:solidFill>
                <a:srgbClr val="00B0F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year'!$I$27:$I$34</c:f>
              <c:numCache>
                <c:formatCode>0.0%</c:formatCode>
                <c:ptCount val="8"/>
                <c:pt idx="0">
                  <c:v>3.2000000000000001E-2</c:v>
                </c:pt>
                <c:pt idx="1">
                  <c:v>2.9000000000000001E-2</c:v>
                </c:pt>
                <c:pt idx="2">
                  <c:v>3.5999999999999997E-2</c:v>
                </c:pt>
                <c:pt idx="3">
                  <c:v>3.7999999999999999E-2</c:v>
                </c:pt>
                <c:pt idx="4">
                  <c:v>0.04</c:v>
                </c:pt>
                <c:pt idx="5">
                  <c:v>4.1000000000000002E-2</c:v>
                </c:pt>
                <c:pt idx="6">
                  <c:v>2.3E-2</c:v>
                </c:pt>
                <c:pt idx="7">
                  <c:v>2.5999999999999999E-2</c:v>
                </c:pt>
              </c:numCache>
            </c:numRef>
          </c:val>
          <c:smooth val="0"/>
        </c:ser>
        <c:ser>
          <c:idx val="6"/>
          <c:order val="6"/>
          <c:tx>
            <c:strRef>
              <c:f>'Tumour by year'!$O$5:$S$5</c:f>
              <c:strCache>
                <c:ptCount val="1"/>
                <c:pt idx="0">
                  <c:v>Inpatient Emergency</c:v>
                </c:pt>
              </c:strCache>
            </c:strRef>
          </c:tx>
          <c:spPr>
            <a:ln>
              <a:solidFill>
                <a:srgbClr val="00B050"/>
              </a:solidFill>
            </a:ln>
          </c:spPr>
          <c:marker>
            <c:symbol val="triangle"/>
            <c:size val="7"/>
            <c:spPr>
              <a:solidFill>
                <a:srgbClr val="00B050"/>
              </a:solidFill>
              <a:ln>
                <a:solidFill>
                  <a:srgbClr val="00B050"/>
                </a:solidFill>
              </a:ln>
            </c:spPr>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year'!$J$27:$J$34</c:f>
              <c:numCache>
                <c:formatCode>0.0%</c:formatCode>
                <c:ptCount val="8"/>
                <c:pt idx="0">
                  <c:v>1.4184397163120567E-2</c:v>
                </c:pt>
                <c:pt idx="1">
                  <c:v>1.4710208884966167E-2</c:v>
                </c:pt>
                <c:pt idx="2">
                  <c:v>2.6834928923701769E-2</c:v>
                </c:pt>
                <c:pt idx="3">
                  <c:v>2.7221438645980253E-2</c:v>
                </c:pt>
                <c:pt idx="4">
                  <c:v>2.6421854008060904E-2</c:v>
                </c:pt>
                <c:pt idx="5">
                  <c:v>2.4313372354795137E-2</c:v>
                </c:pt>
                <c:pt idx="6">
                  <c:v>2.5514519312094728E-2</c:v>
                </c:pt>
                <c:pt idx="7">
                  <c:v>2.141475545730865E-2</c:v>
                </c:pt>
              </c:numCache>
            </c:numRef>
          </c:val>
          <c:smooth val="0"/>
        </c:ser>
        <c:ser>
          <c:idx val="7"/>
          <c:order val="7"/>
          <c:spPr>
            <a:ln w="19050">
              <a:solidFill>
                <a:srgbClr val="00B05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year'!$K$27:$K$34</c:f>
              <c:numCache>
                <c:formatCode>0.0%</c:formatCode>
                <c:ptCount val="8"/>
                <c:pt idx="0">
                  <c:v>1.2E-2</c:v>
                </c:pt>
                <c:pt idx="1">
                  <c:v>1.2E-2</c:v>
                </c:pt>
                <c:pt idx="2">
                  <c:v>2.3E-2</c:v>
                </c:pt>
                <c:pt idx="3">
                  <c:v>2.4E-2</c:v>
                </c:pt>
                <c:pt idx="4">
                  <c:v>2.3E-2</c:v>
                </c:pt>
                <c:pt idx="5">
                  <c:v>2.1000000000000001E-2</c:v>
                </c:pt>
                <c:pt idx="6">
                  <c:v>2.1999999999999999E-2</c:v>
                </c:pt>
                <c:pt idx="7">
                  <c:v>1.7999999999999999E-2</c:v>
                </c:pt>
              </c:numCache>
            </c:numRef>
          </c:val>
          <c:smooth val="0"/>
        </c:ser>
        <c:ser>
          <c:idx val="8"/>
          <c:order val="8"/>
          <c:spPr>
            <a:ln w="19050">
              <a:solidFill>
                <a:srgbClr val="00B05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year'!$L$27:$L$34</c:f>
              <c:numCache>
                <c:formatCode>0.0%</c:formatCode>
                <c:ptCount val="8"/>
                <c:pt idx="0">
                  <c:v>1.7000000000000001E-2</c:v>
                </c:pt>
                <c:pt idx="1">
                  <c:v>1.7999999999999999E-2</c:v>
                </c:pt>
                <c:pt idx="2">
                  <c:v>3.1E-2</c:v>
                </c:pt>
                <c:pt idx="3">
                  <c:v>3.1E-2</c:v>
                </c:pt>
                <c:pt idx="4">
                  <c:v>3.1E-2</c:v>
                </c:pt>
                <c:pt idx="5">
                  <c:v>2.8000000000000001E-2</c:v>
                </c:pt>
                <c:pt idx="6">
                  <c:v>2.9000000000000001E-2</c:v>
                </c:pt>
                <c:pt idx="7">
                  <c:v>2.5000000000000001E-2</c:v>
                </c:pt>
              </c:numCache>
            </c:numRef>
          </c:val>
          <c:smooth val="0"/>
        </c:ser>
        <c:ser>
          <c:idx val="9"/>
          <c:order val="9"/>
          <c:tx>
            <c:strRef>
              <c:f>'Tumour by year'!$T$5:$X$5</c:f>
              <c:strCache>
                <c:ptCount val="1"/>
                <c:pt idx="0">
                  <c:v>Outpatient Emergency</c:v>
                </c:pt>
              </c:strCache>
            </c:strRef>
          </c:tx>
          <c:spPr>
            <a:ln>
              <a:solidFill>
                <a:srgbClr val="FFC000"/>
              </a:solidFill>
            </a:ln>
          </c:spPr>
          <c:marker>
            <c:symbol val="circle"/>
            <c:size val="7"/>
            <c:spPr>
              <a:solidFill>
                <a:srgbClr val="FFC000"/>
              </a:solidFill>
              <a:ln>
                <a:solidFill>
                  <a:srgbClr val="FFC000"/>
                </a:solidFill>
              </a:ln>
            </c:spPr>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year'!$M$27:$M$34</c:f>
              <c:numCache>
                <c:formatCode>0.0%</c:formatCode>
                <c:ptCount val="8"/>
                <c:pt idx="0">
                  <c:v>0.11361424002225004</c:v>
                </c:pt>
                <c:pt idx="1">
                  <c:v>0.11062077081494558</c:v>
                </c:pt>
                <c:pt idx="2">
                  <c:v>0.10487380330722368</c:v>
                </c:pt>
                <c:pt idx="3">
                  <c:v>0.10239774330042313</c:v>
                </c:pt>
                <c:pt idx="4">
                  <c:v>0.10195551574861919</c:v>
                </c:pt>
                <c:pt idx="5">
                  <c:v>9.8153984691580376E-2</c:v>
                </c:pt>
                <c:pt idx="6">
                  <c:v>0.11544967578235128</c:v>
                </c:pt>
                <c:pt idx="7">
                  <c:v>0.11508704061895551</c:v>
                </c:pt>
              </c:numCache>
            </c:numRef>
          </c:val>
          <c:smooth val="0"/>
        </c:ser>
        <c:ser>
          <c:idx val="10"/>
          <c:order val="10"/>
          <c:spPr>
            <a:ln w="19050">
              <a:solidFill>
                <a:srgbClr val="FFC000"/>
              </a:solidFill>
              <a:prstDash val="sysDot"/>
            </a:ln>
          </c:spPr>
          <c:marker>
            <c:symbol val="none"/>
          </c:marker>
          <c:dPt>
            <c:idx val="0"/>
            <c:bubble3D val="0"/>
          </c:dPt>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year'!$N$27:$N$34</c:f>
              <c:numCache>
                <c:formatCode>0.0%</c:formatCode>
                <c:ptCount val="8"/>
                <c:pt idx="0">
                  <c:v>0.106</c:v>
                </c:pt>
                <c:pt idx="1">
                  <c:v>0.10299999999999999</c:v>
                </c:pt>
                <c:pt idx="2">
                  <c:v>9.8000000000000004E-2</c:v>
                </c:pt>
                <c:pt idx="3">
                  <c:v>9.6000000000000002E-2</c:v>
                </c:pt>
                <c:pt idx="4">
                  <c:v>9.5000000000000001E-2</c:v>
                </c:pt>
                <c:pt idx="5">
                  <c:v>9.0999999999999998E-2</c:v>
                </c:pt>
                <c:pt idx="6">
                  <c:v>0.108</c:v>
                </c:pt>
                <c:pt idx="7">
                  <c:v>0.108</c:v>
                </c:pt>
              </c:numCache>
            </c:numRef>
          </c:val>
          <c:smooth val="0"/>
        </c:ser>
        <c:ser>
          <c:idx val="11"/>
          <c:order val="11"/>
          <c:spPr>
            <a:ln w="19050">
              <a:solidFill>
                <a:srgbClr val="FFC00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year'!$O$27:$O$34</c:f>
              <c:numCache>
                <c:formatCode>0.0%</c:formatCode>
                <c:ptCount val="8"/>
                <c:pt idx="0">
                  <c:v>0.121</c:v>
                </c:pt>
                <c:pt idx="1">
                  <c:v>0.11799999999999999</c:v>
                </c:pt>
                <c:pt idx="2">
                  <c:v>0.112</c:v>
                </c:pt>
                <c:pt idx="3">
                  <c:v>0.11</c:v>
                </c:pt>
                <c:pt idx="4">
                  <c:v>0.109</c:v>
                </c:pt>
                <c:pt idx="5">
                  <c:v>0.106</c:v>
                </c:pt>
                <c:pt idx="6">
                  <c:v>0.123</c:v>
                </c:pt>
                <c:pt idx="7">
                  <c:v>0.123</c:v>
                </c:pt>
              </c:numCache>
            </c:numRef>
          </c:val>
          <c:smooth val="0"/>
        </c:ser>
        <c:dLbls>
          <c:showLegendKey val="0"/>
          <c:showVal val="0"/>
          <c:showCatName val="0"/>
          <c:showSerName val="0"/>
          <c:showPercent val="0"/>
          <c:showBubbleSize val="0"/>
        </c:dLbls>
        <c:marker val="1"/>
        <c:smooth val="0"/>
        <c:axId val="90803200"/>
        <c:axId val="90817664"/>
      </c:lineChart>
      <c:catAx>
        <c:axId val="90803200"/>
        <c:scaling>
          <c:orientation val="minMax"/>
        </c:scaling>
        <c:delete val="0"/>
        <c:axPos val="b"/>
        <c:title>
          <c:tx>
            <c:strRef>
              <c:f>'Tumour by year'!$C$6:$D$6</c:f>
              <c:strCache>
                <c:ptCount val="1"/>
                <c:pt idx="0">
                  <c:v>Year</c:v>
                </c:pt>
              </c:strCache>
            </c:strRef>
          </c:tx>
          <c:layout/>
          <c:overlay val="0"/>
        </c:title>
        <c:numFmt formatCode="General" sourceLinked="1"/>
        <c:majorTickMark val="out"/>
        <c:minorTickMark val="none"/>
        <c:tickLblPos val="nextTo"/>
        <c:crossAx val="90817664"/>
        <c:crosses val="autoZero"/>
        <c:auto val="1"/>
        <c:lblAlgn val="ctr"/>
        <c:lblOffset val="100"/>
        <c:noMultiLvlLbl val="0"/>
      </c:catAx>
      <c:valAx>
        <c:axId val="90817664"/>
        <c:scaling>
          <c:orientation val="minMax"/>
          <c:max val="1"/>
        </c:scaling>
        <c:delete val="0"/>
        <c:axPos val="l"/>
        <c:majorGridlines/>
        <c:title>
          <c:tx>
            <c:strRef>
              <c:f>'Tumour by year'!$F$6</c:f>
              <c:strCache>
                <c:ptCount val="1"/>
                <c:pt idx="0">
                  <c:v>Percentage of Emergency Presentations</c:v>
                </c:pt>
              </c:strCache>
            </c:strRef>
          </c:tx>
          <c:layout/>
          <c:overlay val="0"/>
          <c:txPr>
            <a:bodyPr rot="-5400000" vert="horz"/>
            <a:lstStyle/>
            <a:p>
              <a:pPr>
                <a:defRPr/>
              </a:pPr>
              <a:endParaRPr lang="en-US"/>
            </a:p>
          </c:txPr>
        </c:title>
        <c:numFmt formatCode="0%" sourceLinked="0"/>
        <c:majorTickMark val="out"/>
        <c:minorTickMark val="none"/>
        <c:tickLblPos val="nextTo"/>
        <c:crossAx val="90803200"/>
        <c:crosses val="autoZero"/>
        <c:crossBetween val="between"/>
      </c:valAx>
    </c:plotArea>
    <c:legend>
      <c:legendPos val="b"/>
      <c:legendEntry>
        <c:idx val="1"/>
        <c:delete val="1"/>
      </c:legendEntry>
      <c:legendEntry>
        <c:idx val="2"/>
        <c:delete val="1"/>
      </c:legendEntry>
      <c:legendEntry>
        <c:idx val="4"/>
        <c:delete val="1"/>
      </c:legendEntry>
      <c:legendEntry>
        <c:idx val="5"/>
        <c:delete val="1"/>
      </c:legendEntry>
      <c:legendEntry>
        <c:idx val="7"/>
        <c:delete val="1"/>
      </c:legendEntry>
      <c:legendEntry>
        <c:idx val="8"/>
        <c:delete val="1"/>
      </c:legendEntry>
      <c:legendEntry>
        <c:idx val="10"/>
        <c:delete val="1"/>
      </c:legendEntry>
      <c:legendEntry>
        <c:idx val="11"/>
        <c:delete val="1"/>
      </c:legendEntry>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'Tumour by year'!$H$4</c:f>
          <c:strCache>
            <c:ptCount val="1"/>
            <c:pt idx="0">
              <c:v>Proportion of all routes to diagnosis diagnosed for All malignant tumours (excl. NMSC) in London</c:v>
            </c:pt>
          </c:strCache>
        </c:strRef>
      </c:tx>
      <c:layout/>
      <c:overlay val="0"/>
      <c:txPr>
        <a:bodyPr/>
        <a:lstStyle/>
        <a:p>
          <a:pPr>
            <a:defRPr sz="1200"/>
          </a:pPr>
          <a:endParaRPr lang="en-US"/>
        </a:p>
      </c:txPr>
    </c:title>
    <c:autoTitleDeleted val="0"/>
    <c:plotArea>
      <c:layout/>
      <c:lineChart>
        <c:grouping val="standard"/>
        <c:varyColors val="0"/>
        <c:ser>
          <c:idx val="0"/>
          <c:order val="0"/>
          <c:tx>
            <c:strRef>
              <c:f>'Tumour by year'!$E$5:$I$5</c:f>
              <c:strCache>
                <c:ptCount val="1"/>
                <c:pt idx="0">
                  <c:v>Accident &amp; Emergency</c:v>
                </c:pt>
              </c:strCache>
            </c:strRef>
          </c:tx>
          <c:spPr>
            <a:ln>
              <a:solidFill>
                <a:srgbClr val="7030A0"/>
              </a:solidFill>
            </a:ln>
          </c:spPr>
          <c:marker>
            <c:spPr>
              <a:solidFill>
                <a:srgbClr val="7030A0"/>
              </a:solidFill>
              <a:ln>
                <a:solidFill>
                  <a:srgbClr val="7030A0"/>
                </a:solidFill>
              </a:ln>
            </c:spPr>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year'!$Q$27:$Q$34</c:f>
              <c:numCache>
                <c:formatCode>0.0%</c:formatCode>
                <c:ptCount val="8"/>
                <c:pt idx="0">
                  <c:v>0.21848920863309351</c:v>
                </c:pt>
                <c:pt idx="1">
                  <c:v>0.20330869412178809</c:v>
                </c:pt>
                <c:pt idx="2">
                  <c:v>0.20076601671309191</c:v>
                </c:pt>
                <c:pt idx="3">
                  <c:v>0.20041866432574787</c:v>
                </c:pt>
                <c:pt idx="4">
                  <c:v>0.18924397000202689</c:v>
                </c:pt>
                <c:pt idx="5">
                  <c:v>0.1868040274721611</c:v>
                </c:pt>
                <c:pt idx="6">
                  <c:v>0.19214016068144421</c:v>
                </c:pt>
                <c:pt idx="7">
                  <c:v>0.19042257045447436</c:v>
                </c:pt>
              </c:numCache>
            </c:numRef>
          </c:val>
          <c:smooth val="0"/>
        </c:ser>
        <c:ser>
          <c:idx val="1"/>
          <c:order val="1"/>
          <c:spPr>
            <a:ln w="19050">
              <a:solidFill>
                <a:srgbClr val="7030A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year'!$R$27:$R$34</c:f>
              <c:numCache>
                <c:formatCode>0.0%</c:formatCode>
                <c:ptCount val="8"/>
                <c:pt idx="0">
                  <c:v>0.214</c:v>
                </c:pt>
                <c:pt idx="1">
                  <c:v>0.19900000000000001</c:v>
                </c:pt>
                <c:pt idx="2">
                  <c:v>0.19600000000000001</c:v>
                </c:pt>
                <c:pt idx="3">
                  <c:v>0.19600000000000001</c:v>
                </c:pt>
                <c:pt idx="4">
                  <c:v>0.185</c:v>
                </c:pt>
                <c:pt idx="5">
                  <c:v>0.182</c:v>
                </c:pt>
                <c:pt idx="6">
                  <c:v>0.188</c:v>
                </c:pt>
                <c:pt idx="7">
                  <c:v>0.186</c:v>
                </c:pt>
              </c:numCache>
            </c:numRef>
          </c:val>
          <c:smooth val="0"/>
        </c:ser>
        <c:ser>
          <c:idx val="2"/>
          <c:order val="2"/>
          <c:spPr>
            <a:ln w="19050">
              <a:solidFill>
                <a:srgbClr val="7030A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year'!$S$27:$S$34</c:f>
              <c:numCache>
                <c:formatCode>0.0%</c:formatCode>
                <c:ptCount val="8"/>
                <c:pt idx="0">
                  <c:v>0.223</c:v>
                </c:pt>
                <c:pt idx="1">
                  <c:v>0.20799999999999999</c:v>
                </c:pt>
                <c:pt idx="2">
                  <c:v>0.20499999999999999</c:v>
                </c:pt>
                <c:pt idx="3">
                  <c:v>0.20499999999999999</c:v>
                </c:pt>
                <c:pt idx="4">
                  <c:v>0.19400000000000001</c:v>
                </c:pt>
                <c:pt idx="5">
                  <c:v>0.191</c:v>
                </c:pt>
                <c:pt idx="6">
                  <c:v>0.19700000000000001</c:v>
                </c:pt>
                <c:pt idx="7">
                  <c:v>0.19500000000000001</c:v>
                </c:pt>
              </c:numCache>
            </c:numRef>
          </c:val>
          <c:smooth val="0"/>
        </c:ser>
        <c:ser>
          <c:idx val="3"/>
          <c:order val="3"/>
          <c:tx>
            <c:strRef>
              <c:f>'Tumour by year'!$J$5:$N$5</c:f>
              <c:strCache>
                <c:ptCount val="1"/>
                <c:pt idx="0">
                  <c:v>GP referral</c:v>
                </c:pt>
              </c:strCache>
            </c:strRef>
          </c:tx>
          <c:spPr>
            <a:ln>
              <a:solidFill>
                <a:srgbClr val="00B0F0"/>
              </a:solidFill>
            </a:ln>
          </c:spPr>
          <c:marker>
            <c:symbol val="square"/>
            <c:size val="7"/>
            <c:spPr>
              <a:solidFill>
                <a:srgbClr val="00B0F0"/>
              </a:solidFill>
              <a:ln w="9525">
                <a:solidFill>
                  <a:srgbClr val="00B0F0"/>
                </a:solidFill>
              </a:ln>
            </c:spPr>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year'!$T$27:$T$34</c:f>
              <c:numCache>
                <c:formatCode>0.0%</c:formatCode>
                <c:ptCount val="8"/>
                <c:pt idx="0">
                  <c:v>7.122302158273381E-3</c:v>
                </c:pt>
                <c:pt idx="1">
                  <c:v>5.9838085181274196E-3</c:v>
                </c:pt>
                <c:pt idx="2">
                  <c:v>7.6601671309192198E-3</c:v>
                </c:pt>
                <c:pt idx="3">
                  <c:v>7.9343642379634E-3</c:v>
                </c:pt>
                <c:pt idx="4">
                  <c:v>8.0062157962299853E-3</c:v>
                </c:pt>
                <c:pt idx="5">
                  <c:v>8.1349603253984132E-3</c:v>
                </c:pt>
                <c:pt idx="6">
                  <c:v>4.4848836834123834E-3</c:v>
                </c:pt>
                <c:pt idx="7">
                  <c:v>5.0670920521722809E-3</c:v>
                </c:pt>
              </c:numCache>
            </c:numRef>
          </c:val>
          <c:smooth val="0"/>
        </c:ser>
        <c:ser>
          <c:idx val="4"/>
          <c:order val="4"/>
          <c:spPr>
            <a:ln w="19050">
              <a:solidFill>
                <a:srgbClr val="00B0F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year'!$U$27:$U$34</c:f>
              <c:numCache>
                <c:formatCode>0.0%</c:formatCode>
                <c:ptCount val="8"/>
                <c:pt idx="0">
                  <c:v>6.0000000000000001E-3</c:v>
                </c:pt>
                <c:pt idx="1">
                  <c:v>5.0000000000000001E-3</c:v>
                </c:pt>
                <c:pt idx="2">
                  <c:v>7.0000000000000001E-3</c:v>
                </c:pt>
                <c:pt idx="3">
                  <c:v>7.0000000000000001E-3</c:v>
                </c:pt>
                <c:pt idx="4">
                  <c:v>7.0000000000000001E-3</c:v>
                </c:pt>
                <c:pt idx="5">
                  <c:v>7.0000000000000001E-3</c:v>
                </c:pt>
                <c:pt idx="6">
                  <c:v>4.0000000000000001E-3</c:v>
                </c:pt>
                <c:pt idx="7">
                  <c:v>4.0000000000000001E-3</c:v>
                </c:pt>
              </c:numCache>
            </c:numRef>
          </c:val>
          <c:smooth val="0"/>
        </c:ser>
        <c:ser>
          <c:idx val="5"/>
          <c:order val="5"/>
          <c:spPr>
            <a:ln w="19050">
              <a:solidFill>
                <a:srgbClr val="00B0F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year'!$V$27:$V$34</c:f>
              <c:numCache>
                <c:formatCode>0.0%</c:formatCode>
                <c:ptCount val="8"/>
                <c:pt idx="0">
                  <c:v>8.0000000000000002E-3</c:v>
                </c:pt>
                <c:pt idx="1">
                  <c:v>7.0000000000000001E-3</c:v>
                </c:pt>
                <c:pt idx="2">
                  <c:v>8.9999999999999993E-3</c:v>
                </c:pt>
                <c:pt idx="3">
                  <c:v>8.9999999999999993E-3</c:v>
                </c:pt>
                <c:pt idx="4">
                  <c:v>8.9999999999999993E-3</c:v>
                </c:pt>
                <c:pt idx="5">
                  <c:v>8.9999999999999993E-3</c:v>
                </c:pt>
                <c:pt idx="6">
                  <c:v>5.0000000000000001E-3</c:v>
                </c:pt>
                <c:pt idx="7">
                  <c:v>6.0000000000000001E-3</c:v>
                </c:pt>
              </c:numCache>
            </c:numRef>
          </c:val>
          <c:smooth val="0"/>
        </c:ser>
        <c:ser>
          <c:idx val="6"/>
          <c:order val="6"/>
          <c:tx>
            <c:strRef>
              <c:f>'Tumour by year'!$O$5:$S$5</c:f>
              <c:strCache>
                <c:ptCount val="1"/>
                <c:pt idx="0">
                  <c:v>Inpatient Emergency</c:v>
                </c:pt>
              </c:strCache>
            </c:strRef>
          </c:tx>
          <c:spPr>
            <a:ln>
              <a:solidFill>
                <a:srgbClr val="00B050"/>
              </a:solidFill>
            </a:ln>
          </c:spPr>
          <c:marker>
            <c:symbol val="triangle"/>
            <c:size val="7"/>
            <c:spPr>
              <a:solidFill>
                <a:srgbClr val="00B050"/>
              </a:solidFill>
              <a:ln>
                <a:solidFill>
                  <a:srgbClr val="00B050"/>
                </a:solidFill>
              </a:ln>
            </c:spPr>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year'!$W$27:$W$34</c:f>
              <c:numCache>
                <c:formatCode>0.0%</c:formatCode>
                <c:ptCount val="8"/>
                <c:pt idx="0">
                  <c:v>3.6690647482014388E-3</c:v>
                </c:pt>
                <c:pt idx="1">
                  <c:v>3.5198873636043647E-3</c:v>
                </c:pt>
                <c:pt idx="2">
                  <c:v>6.4415041782729804E-3</c:v>
                </c:pt>
                <c:pt idx="3">
                  <c:v>6.5163076507529201E-3</c:v>
                </c:pt>
                <c:pt idx="4">
                  <c:v>5.9793257212350515E-3</c:v>
                </c:pt>
                <c:pt idx="5">
                  <c:v>5.4010802160432084E-3</c:v>
                </c:pt>
                <c:pt idx="6">
                  <c:v>5.8400283935082118E-3</c:v>
                </c:pt>
                <c:pt idx="7">
                  <c:v>4.848143630164837E-3</c:v>
                </c:pt>
              </c:numCache>
            </c:numRef>
          </c:val>
          <c:smooth val="0"/>
        </c:ser>
        <c:ser>
          <c:idx val="7"/>
          <c:order val="7"/>
          <c:spPr>
            <a:ln w="19050">
              <a:solidFill>
                <a:srgbClr val="00B05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year'!$X$27:$X$34</c:f>
              <c:numCache>
                <c:formatCode>0.0%</c:formatCode>
                <c:ptCount val="8"/>
                <c:pt idx="0">
                  <c:v>3.0000000000000001E-3</c:v>
                </c:pt>
                <c:pt idx="1">
                  <c:v>3.0000000000000001E-3</c:v>
                </c:pt>
                <c:pt idx="2">
                  <c:v>6.0000000000000001E-3</c:v>
                </c:pt>
                <c:pt idx="3">
                  <c:v>6.0000000000000001E-3</c:v>
                </c:pt>
                <c:pt idx="4">
                  <c:v>5.0000000000000001E-3</c:v>
                </c:pt>
                <c:pt idx="5">
                  <c:v>5.0000000000000001E-3</c:v>
                </c:pt>
                <c:pt idx="6">
                  <c:v>5.0000000000000001E-3</c:v>
                </c:pt>
                <c:pt idx="7">
                  <c:v>4.0000000000000001E-3</c:v>
                </c:pt>
              </c:numCache>
            </c:numRef>
          </c:val>
          <c:smooth val="0"/>
        </c:ser>
        <c:ser>
          <c:idx val="8"/>
          <c:order val="8"/>
          <c:spPr>
            <a:ln w="19050">
              <a:solidFill>
                <a:srgbClr val="00B05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year'!$Y$27:$Y$34</c:f>
              <c:numCache>
                <c:formatCode>0.0%</c:formatCode>
                <c:ptCount val="8"/>
                <c:pt idx="0">
                  <c:v>4.0000000000000001E-3</c:v>
                </c:pt>
                <c:pt idx="1">
                  <c:v>4.0000000000000001E-3</c:v>
                </c:pt>
                <c:pt idx="2">
                  <c:v>7.0000000000000001E-3</c:v>
                </c:pt>
                <c:pt idx="3">
                  <c:v>7.0000000000000001E-3</c:v>
                </c:pt>
                <c:pt idx="4">
                  <c:v>7.0000000000000001E-3</c:v>
                </c:pt>
                <c:pt idx="5">
                  <c:v>6.0000000000000001E-3</c:v>
                </c:pt>
                <c:pt idx="6">
                  <c:v>7.0000000000000001E-3</c:v>
                </c:pt>
                <c:pt idx="7">
                  <c:v>6.0000000000000001E-3</c:v>
                </c:pt>
              </c:numCache>
            </c:numRef>
          </c:val>
          <c:smooth val="0"/>
        </c:ser>
        <c:ser>
          <c:idx val="9"/>
          <c:order val="9"/>
          <c:tx>
            <c:strRef>
              <c:f>'Tumour by year'!$T$5:$X$5</c:f>
              <c:strCache>
                <c:ptCount val="1"/>
                <c:pt idx="0">
                  <c:v>Outpatient Emergency</c:v>
                </c:pt>
              </c:strCache>
            </c:strRef>
          </c:tx>
          <c:spPr>
            <a:ln>
              <a:solidFill>
                <a:srgbClr val="FFC000"/>
              </a:solidFill>
            </a:ln>
          </c:spPr>
          <c:marker>
            <c:symbol val="circle"/>
            <c:size val="7"/>
            <c:spPr>
              <a:solidFill>
                <a:srgbClr val="FFC000"/>
              </a:solidFill>
              <a:ln>
                <a:solidFill>
                  <a:srgbClr val="FFC000"/>
                </a:solidFill>
              </a:ln>
            </c:spPr>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year'!$Z$27:$Z$34</c:f>
              <c:numCache>
                <c:formatCode>0.0%</c:formatCode>
                <c:ptCount val="8"/>
                <c:pt idx="0">
                  <c:v>2.9388489208633094E-2</c:v>
                </c:pt>
                <c:pt idx="1">
                  <c:v>2.6469552974304821E-2</c:v>
                </c:pt>
                <c:pt idx="2">
                  <c:v>2.517409470752089E-2</c:v>
                </c:pt>
                <c:pt idx="3">
                  <c:v>2.4512121007495443E-2</c:v>
                </c:pt>
                <c:pt idx="4">
                  <c:v>2.3072765353692317E-2</c:v>
                </c:pt>
                <c:pt idx="5">
                  <c:v>2.1804360872174435E-2</c:v>
                </c:pt>
                <c:pt idx="6">
                  <c:v>2.6425321846868646E-2</c:v>
                </c:pt>
                <c:pt idx="7">
                  <c:v>2.6054862218885866E-2</c:v>
                </c:pt>
              </c:numCache>
            </c:numRef>
          </c:val>
          <c:smooth val="0"/>
        </c:ser>
        <c:ser>
          <c:idx val="10"/>
          <c:order val="10"/>
          <c:spPr>
            <a:ln w="19050">
              <a:solidFill>
                <a:srgbClr val="FFC00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year'!$AA$27:$AA$34</c:f>
              <c:numCache>
                <c:formatCode>0.0%</c:formatCode>
                <c:ptCount val="8"/>
                <c:pt idx="0">
                  <c:v>2.7E-2</c:v>
                </c:pt>
                <c:pt idx="1">
                  <c:v>2.5000000000000001E-2</c:v>
                </c:pt>
                <c:pt idx="2">
                  <c:v>2.3E-2</c:v>
                </c:pt>
                <c:pt idx="3">
                  <c:v>2.3E-2</c:v>
                </c:pt>
                <c:pt idx="4">
                  <c:v>2.1000000000000001E-2</c:v>
                </c:pt>
                <c:pt idx="5">
                  <c:v>0.02</c:v>
                </c:pt>
                <c:pt idx="6">
                  <c:v>2.5000000000000001E-2</c:v>
                </c:pt>
                <c:pt idx="7">
                  <c:v>2.4E-2</c:v>
                </c:pt>
              </c:numCache>
            </c:numRef>
          </c:val>
          <c:smooth val="0"/>
        </c:ser>
        <c:ser>
          <c:idx val="11"/>
          <c:order val="11"/>
          <c:spPr>
            <a:ln w="19050">
              <a:solidFill>
                <a:srgbClr val="FFC000"/>
              </a:solidFill>
              <a:prstDash val="sysDot"/>
            </a:ln>
          </c:spPr>
          <c:marker>
            <c:symbol val="none"/>
          </c:marker>
          <c:cat>
            <c:numRef>
              <c:f>'Tumour by year'!$C$27:$C$34</c:f>
              <c:numCache>
                <c:formatCode>General</c:formatCode>
                <c:ptCount val="8"/>
                <c:pt idx="0">
                  <c:v>2006</c:v>
                </c:pt>
                <c:pt idx="1">
                  <c:v>2007</c:v>
                </c:pt>
                <c:pt idx="2">
                  <c:v>2008</c:v>
                </c:pt>
                <c:pt idx="3">
                  <c:v>2009</c:v>
                </c:pt>
                <c:pt idx="4">
                  <c:v>2010</c:v>
                </c:pt>
                <c:pt idx="5">
                  <c:v>2011</c:v>
                </c:pt>
                <c:pt idx="6">
                  <c:v>2012</c:v>
                </c:pt>
                <c:pt idx="7">
                  <c:v>2013</c:v>
                </c:pt>
              </c:numCache>
            </c:numRef>
          </c:cat>
          <c:val>
            <c:numRef>
              <c:f>'Tumour by year'!$AC$27:$AC$34</c:f>
              <c:numCache>
                <c:formatCode>0.0%</c:formatCode>
                <c:ptCount val="8"/>
                <c:pt idx="0">
                  <c:v>3.1E-2</c:v>
                </c:pt>
                <c:pt idx="1">
                  <c:v>2.8000000000000001E-2</c:v>
                </c:pt>
                <c:pt idx="2">
                  <c:v>2.7E-2</c:v>
                </c:pt>
                <c:pt idx="3">
                  <c:v>2.5999999999999999E-2</c:v>
                </c:pt>
                <c:pt idx="4">
                  <c:v>2.5000000000000001E-2</c:v>
                </c:pt>
                <c:pt idx="5">
                  <c:v>2.4E-2</c:v>
                </c:pt>
                <c:pt idx="6">
                  <c:v>2.8000000000000001E-2</c:v>
                </c:pt>
                <c:pt idx="7">
                  <c:v>2.8000000000000001E-2</c:v>
                </c:pt>
              </c:numCache>
            </c:numRef>
          </c:val>
          <c:smooth val="0"/>
        </c:ser>
        <c:dLbls>
          <c:showLegendKey val="0"/>
          <c:showVal val="0"/>
          <c:showCatName val="0"/>
          <c:showSerName val="0"/>
          <c:showPercent val="0"/>
          <c:showBubbleSize val="0"/>
        </c:dLbls>
        <c:marker val="1"/>
        <c:smooth val="0"/>
        <c:axId val="77448320"/>
        <c:axId val="77450240"/>
      </c:lineChart>
      <c:catAx>
        <c:axId val="77448320"/>
        <c:scaling>
          <c:orientation val="minMax"/>
        </c:scaling>
        <c:delete val="0"/>
        <c:axPos val="b"/>
        <c:title>
          <c:tx>
            <c:strRef>
              <c:f>'Tumour by year'!$C$6:$D$6</c:f>
              <c:strCache>
                <c:ptCount val="1"/>
                <c:pt idx="0">
                  <c:v>Year</c:v>
                </c:pt>
              </c:strCache>
            </c:strRef>
          </c:tx>
          <c:layout/>
          <c:overlay val="0"/>
        </c:title>
        <c:numFmt formatCode="General" sourceLinked="1"/>
        <c:majorTickMark val="out"/>
        <c:minorTickMark val="none"/>
        <c:tickLblPos val="nextTo"/>
        <c:crossAx val="77450240"/>
        <c:crosses val="autoZero"/>
        <c:auto val="1"/>
        <c:lblAlgn val="ctr"/>
        <c:lblOffset val="100"/>
        <c:noMultiLvlLbl val="0"/>
      </c:catAx>
      <c:valAx>
        <c:axId val="77450240"/>
        <c:scaling>
          <c:orientation val="minMax"/>
          <c:max val="1"/>
        </c:scaling>
        <c:delete val="0"/>
        <c:axPos val="l"/>
        <c:majorGridlines/>
        <c:title>
          <c:tx>
            <c:strRef>
              <c:f>'Tumour by year'!$H$6:$I$6</c:f>
              <c:strCache>
                <c:ptCount val="1"/>
                <c:pt idx="0">
                  <c:v>Percentage of all routes to diagnosis</c:v>
                </c:pt>
              </c:strCache>
            </c:strRef>
          </c:tx>
          <c:layout/>
          <c:overlay val="0"/>
          <c:txPr>
            <a:bodyPr rot="-5400000" vert="horz"/>
            <a:lstStyle/>
            <a:p>
              <a:pPr>
                <a:defRPr/>
              </a:pPr>
              <a:endParaRPr lang="en-US"/>
            </a:p>
          </c:txPr>
        </c:title>
        <c:numFmt formatCode="0%" sourceLinked="0"/>
        <c:majorTickMark val="out"/>
        <c:minorTickMark val="none"/>
        <c:tickLblPos val="nextTo"/>
        <c:crossAx val="77448320"/>
        <c:crosses val="autoZero"/>
        <c:crossBetween val="between"/>
      </c:valAx>
    </c:plotArea>
    <c:legend>
      <c:legendPos val="b"/>
      <c:legendEntry>
        <c:idx val="1"/>
        <c:delete val="1"/>
      </c:legendEntry>
      <c:legendEntry>
        <c:idx val="2"/>
        <c:delete val="1"/>
      </c:legendEntry>
      <c:legendEntry>
        <c:idx val="4"/>
        <c:delete val="1"/>
      </c:legendEntry>
      <c:legendEntry>
        <c:idx val="5"/>
        <c:delete val="1"/>
      </c:legendEntry>
      <c:legendEntry>
        <c:idx val="7"/>
        <c:delete val="1"/>
      </c:legendEntry>
      <c:legendEntry>
        <c:idx val="8"/>
        <c:delete val="1"/>
      </c:legendEntry>
      <c:legendEntry>
        <c:idx val="10"/>
        <c:delete val="1"/>
      </c:legendEntry>
      <c:legendEntry>
        <c:idx val="11"/>
        <c:delete val="1"/>
      </c:legendEntry>
      <c:layout/>
      <c:overlay val="0"/>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List" dx="16" fmlaLink="Selection!$A$52" fmlaRange="Selection!$A$2:$A$50"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114299</xdr:colOff>
      <xdr:row>8</xdr:row>
      <xdr:rowOff>161925</xdr:rowOff>
    </xdr:from>
    <xdr:to>
      <xdr:col>16</xdr:col>
      <xdr:colOff>161925</xdr:colOff>
      <xdr:row>23</xdr:row>
      <xdr:rowOff>76200</xdr:rowOff>
    </xdr:to>
    <xdr:sp macro="" textlink="">
      <xdr:nvSpPr>
        <xdr:cNvPr id="3" name="Rectangle 2"/>
        <xdr:cNvSpPr/>
      </xdr:nvSpPr>
      <xdr:spPr>
        <a:xfrm>
          <a:off x="114299" y="1828800"/>
          <a:ext cx="11734801" cy="2771775"/>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editAs="oneCell">
    <xdr:from>
      <xdr:col>0</xdr:col>
      <xdr:colOff>95249</xdr:colOff>
      <xdr:row>0</xdr:row>
      <xdr:rowOff>74189</xdr:rowOff>
    </xdr:from>
    <xdr:to>
      <xdr:col>1</xdr:col>
      <xdr:colOff>1506156</xdr:colOff>
      <xdr:row>7</xdr:row>
      <xdr:rowOff>113609</xdr:rowOff>
    </xdr:to>
    <xdr:pic>
      <xdr:nvPicPr>
        <xdr:cNvPr id="5" name="Picture 4" descr="PPT-poster-logo-colour.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74189"/>
          <a:ext cx="1716710" cy="15183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0</xdr:rowOff>
        </xdr:from>
        <xdr:to>
          <xdr:col>1</xdr:col>
          <xdr:colOff>419100</xdr:colOff>
          <xdr:row>18</xdr:row>
          <xdr:rowOff>123825</xdr:rowOff>
        </xdr:to>
        <xdr:sp macro="" textlink="">
          <xdr:nvSpPr>
            <xdr:cNvPr id="50177" name="List Box 1" hidden="1">
              <a:extLst>
                <a:ext uri="{63B3BB69-23CF-44E3-9099-C40C66FF867C}">
                  <a14:compatExt spid="_x0000_s50177"/>
                </a:ext>
              </a:extLst>
            </xdr:cNvPr>
            <xdr:cNvSpPr/>
          </xdr:nvSpPr>
          <xdr:spPr>
            <a:xfrm>
              <a:off x="0" y="0"/>
              <a:ext cx="0" cy="0"/>
            </a:xfrm>
            <a:prstGeom prst="rect">
              <a:avLst/>
            </a:prstGeom>
          </xdr:spPr>
        </xdr:sp>
        <xdr:clientData/>
      </xdr:twoCellAnchor>
    </mc:Choice>
    <mc:Fallback/>
  </mc:AlternateContent>
  <xdr:twoCellAnchor>
    <xdr:from>
      <xdr:col>1</xdr:col>
      <xdr:colOff>657223</xdr:colOff>
      <xdr:row>23</xdr:row>
      <xdr:rowOff>4761</xdr:rowOff>
    </xdr:from>
    <xdr:to>
      <xdr:col>13</xdr:col>
      <xdr:colOff>723899</xdr:colOff>
      <xdr:row>46</xdr:row>
      <xdr:rowOff>104774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23</xdr:row>
      <xdr:rowOff>0</xdr:rowOff>
    </xdr:from>
    <xdr:to>
      <xdr:col>25</xdr:col>
      <xdr:colOff>695326</xdr:colOff>
      <xdr:row>46</xdr:row>
      <xdr:rowOff>100013</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0</xdr:row>
      <xdr:rowOff>161923</xdr:rowOff>
    </xdr:from>
    <xdr:to>
      <xdr:col>18</xdr:col>
      <xdr:colOff>219075</xdr:colOff>
      <xdr:row>51</xdr:row>
      <xdr:rowOff>114300</xdr:rowOff>
    </xdr:to>
    <xdr:sp macro="" textlink="">
      <xdr:nvSpPr>
        <xdr:cNvPr id="2" name="TextBox 1"/>
        <xdr:cNvSpPr txBox="1"/>
      </xdr:nvSpPr>
      <xdr:spPr>
        <a:xfrm>
          <a:off x="161925" y="161923"/>
          <a:ext cx="11029950" cy="9667877"/>
        </a:xfrm>
        <a:prstGeom prst="rect">
          <a:avLst/>
        </a:prstGeom>
        <a:solidFill>
          <a:schemeClr val="lt1"/>
        </a:solidFill>
        <a:ln w="19050" cmpd="sng">
          <a:solidFill>
            <a:srgbClr val="00B092"/>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20000"/>
            </a:lnSpc>
            <a:spcBef>
              <a:spcPts val="0"/>
            </a:spcBef>
            <a:spcAft>
              <a:spcPts val="0"/>
            </a:spcAft>
          </a:pPr>
          <a:r>
            <a:rPr lang="en-GB" sz="1600" b="1">
              <a:solidFill>
                <a:srgbClr val="98002E"/>
              </a:solidFill>
              <a:latin typeface="+mn-lt"/>
              <a:cs typeface="Arial" pitchFamily="34" charset="0"/>
            </a:rPr>
            <a:t>Interpretation</a:t>
          </a:r>
        </a:p>
        <a:p>
          <a:pPr>
            <a:lnSpc>
              <a:spcPct val="120000"/>
            </a:lnSpc>
            <a:spcBef>
              <a:spcPts val="0"/>
            </a:spcBef>
            <a:spcAft>
              <a:spcPts val="0"/>
            </a:spcAft>
          </a:pPr>
          <a:endParaRPr lang="en-GB" sz="1100" b="1" i="0" baseline="0">
            <a:solidFill>
              <a:schemeClr val="dk1"/>
            </a:solidFill>
            <a:effectLst/>
            <a:latin typeface="+mn-lt"/>
            <a:ea typeface="+mn-ea"/>
            <a:cs typeface="+mn-cs"/>
          </a:endParaRPr>
        </a:p>
        <a:p>
          <a:pPr>
            <a:lnSpc>
              <a:spcPct val="120000"/>
            </a:lnSpc>
            <a:spcBef>
              <a:spcPts val="0"/>
            </a:spcBef>
            <a:spcAft>
              <a:spcPts val="0"/>
            </a:spcAft>
          </a:pPr>
          <a:r>
            <a:rPr lang="en-GB" sz="1100" b="0" i="0" baseline="0">
              <a:solidFill>
                <a:schemeClr val="dk1"/>
              </a:solidFill>
              <a:effectLst/>
              <a:latin typeface="+mn-lt"/>
              <a:ea typeface="+mn-ea"/>
              <a:cs typeface="+mn-cs"/>
            </a:rPr>
            <a:t>The breakdown by emergency presentation in London was compared to the England figures from the National Route to Diagnosis 2006-2013 workbook (b): </a:t>
          </a:r>
          <a:r>
            <a:rPr lang="en-GB" sz="1100" b="1" i="0" baseline="0">
              <a:solidFill>
                <a:srgbClr val="00B092"/>
              </a:solidFill>
              <a:effectLst/>
              <a:latin typeface="+mn-lt"/>
              <a:ea typeface="+mn-ea"/>
              <a:cs typeface="+mn-cs"/>
            </a:rPr>
            <a:t>www.ncin.org.uk/view?rid=3080</a:t>
          </a:r>
          <a:endParaRPr lang="en-GB" sz="1600">
            <a:solidFill>
              <a:srgbClr val="00B092"/>
            </a:solidFill>
            <a:effectLst/>
          </a:endParaRPr>
        </a:p>
        <a:p>
          <a:pPr>
            <a:lnSpc>
              <a:spcPct val="120000"/>
            </a:lnSpc>
            <a:spcBef>
              <a:spcPts val="0"/>
            </a:spcBef>
            <a:spcAft>
              <a:spcPts val="0"/>
            </a:spcAft>
          </a:pPr>
          <a:endParaRPr lang="en-GB" sz="1100" b="1" i="0" u="none" strike="noStrike">
            <a:solidFill>
              <a:schemeClr val="dk1"/>
            </a:solidFill>
            <a:effectLst/>
            <a:latin typeface="+mn-lt"/>
            <a:ea typeface="+mn-ea"/>
            <a:cs typeface="+mn-cs"/>
          </a:endParaRPr>
        </a:p>
        <a:p>
          <a:pPr>
            <a:lnSpc>
              <a:spcPct val="120000"/>
            </a:lnSpc>
            <a:spcBef>
              <a:spcPts val="0"/>
            </a:spcBef>
            <a:spcAft>
              <a:spcPts val="0"/>
            </a:spcAft>
          </a:pPr>
          <a:endParaRPr lang="en-GB" sz="1100" b="1" i="0" u="none" strike="noStrike">
            <a:solidFill>
              <a:schemeClr val="dk1"/>
            </a:solidFill>
            <a:effectLst/>
            <a:latin typeface="+mn-lt"/>
            <a:ea typeface="+mn-ea"/>
            <a:cs typeface="+mn-cs"/>
          </a:endParaRPr>
        </a:p>
        <a:p>
          <a:pPr>
            <a:lnSpc>
              <a:spcPct val="120000"/>
            </a:lnSpc>
            <a:spcBef>
              <a:spcPts val="0"/>
            </a:spcBef>
            <a:spcAft>
              <a:spcPts val="0"/>
            </a:spcAft>
          </a:pPr>
          <a:r>
            <a:rPr lang="en-GB" sz="1200" b="1" i="0" u="sng" strike="noStrike">
              <a:solidFill>
                <a:schemeClr val="dk1"/>
              </a:solidFill>
              <a:effectLst/>
              <a:latin typeface="+mn-lt"/>
              <a:ea typeface="+mn-ea"/>
              <a:cs typeface="+mn-cs"/>
            </a:rPr>
            <a:t>Emergency</a:t>
          </a:r>
          <a:r>
            <a:rPr lang="en-GB" sz="1200" b="1" i="0" u="sng" strike="noStrike" baseline="0">
              <a:solidFill>
                <a:schemeClr val="dk1"/>
              </a:solidFill>
              <a:effectLst/>
              <a:latin typeface="+mn-lt"/>
              <a:ea typeface="+mn-ea"/>
              <a:cs typeface="+mn-cs"/>
            </a:rPr>
            <a:t> presentation compared to all routes to diagnosis</a:t>
          </a:r>
        </a:p>
        <a:p>
          <a:pPr>
            <a:lnSpc>
              <a:spcPct val="120000"/>
            </a:lnSpc>
            <a:spcBef>
              <a:spcPts val="0"/>
            </a:spcBef>
            <a:spcAft>
              <a:spcPts val="0"/>
            </a:spcAft>
          </a:pPr>
          <a:r>
            <a:rPr lang="en-GB" sz="1100" b="0" i="0" u="none" strike="noStrike">
              <a:solidFill>
                <a:schemeClr val="dk1"/>
              </a:solidFill>
              <a:effectLst/>
              <a:latin typeface="+mn-lt"/>
              <a:ea typeface="+mn-ea"/>
              <a:cs typeface="+mn-cs"/>
            </a:rPr>
            <a:t>The aim of this analysis was to assess the breakdown of emergency presentations, of which 24% of all malignant tumours in London were diagnosed through this route between 2006 and 2013 combined. </a:t>
          </a:r>
        </a:p>
        <a:p>
          <a:pPr>
            <a:lnSpc>
              <a:spcPct val="120000"/>
            </a:lnSpc>
            <a:spcBef>
              <a:spcPts val="0"/>
            </a:spcBef>
            <a:spcAft>
              <a:spcPts val="0"/>
            </a:spcAft>
          </a:pPr>
          <a:endParaRPr lang="en-GB" sz="1100" b="0" i="0" u="none" strike="noStrike">
            <a:solidFill>
              <a:schemeClr val="dk1"/>
            </a:solidFill>
            <a:effectLst/>
            <a:latin typeface="+mn-lt"/>
            <a:ea typeface="+mn-ea"/>
            <a:cs typeface="+mn-cs"/>
          </a:endParaRPr>
        </a:p>
        <a:p>
          <a:pPr>
            <a:lnSpc>
              <a:spcPct val="120000"/>
            </a:lnSpc>
            <a:spcBef>
              <a:spcPts val="0"/>
            </a:spcBef>
            <a:spcAft>
              <a:spcPts val="0"/>
            </a:spcAft>
          </a:pPr>
          <a:r>
            <a:rPr lang="en-GB" sz="1100" b="0" i="0" baseline="0">
              <a:solidFill>
                <a:schemeClr val="dk1"/>
              </a:solidFill>
              <a:effectLst/>
              <a:latin typeface="+mn-lt"/>
              <a:ea typeface="+mn-ea"/>
              <a:cs typeface="+mn-cs"/>
            </a:rPr>
            <a:t>From the year 2006 to 2013</a:t>
          </a:r>
          <a:r>
            <a:rPr lang="en-GB" sz="1100" b="0" i="0" u="none" strike="noStrike" baseline="0">
              <a:solidFill>
                <a:schemeClr val="dk1"/>
              </a:solidFill>
              <a:effectLst/>
              <a:latin typeface="+mn-lt"/>
              <a:ea typeface="+mn-ea"/>
              <a:cs typeface="+mn-cs"/>
            </a:rPr>
            <a:t>, the proportion of cancers diagnosed through emergency presentations decreased for London and England, however the percentages remained higher in London compared to nationally (from 2006 to 2013; 26% to 23% for London, 24% to 20% for England). </a:t>
          </a:r>
        </a:p>
        <a:p>
          <a:pPr>
            <a:lnSpc>
              <a:spcPct val="120000"/>
            </a:lnSpc>
            <a:spcBef>
              <a:spcPts val="0"/>
            </a:spcBef>
            <a:spcAft>
              <a:spcPts val="0"/>
            </a:spcAft>
          </a:pPr>
          <a:endParaRPr lang="en-GB" sz="1100" b="0" i="0" u="none" strike="noStrike" baseline="0">
            <a:solidFill>
              <a:schemeClr val="dk1"/>
            </a:solidFill>
            <a:effectLst/>
            <a:latin typeface="+mn-lt"/>
            <a:ea typeface="+mn-ea"/>
            <a:cs typeface="+mn-cs"/>
          </a:endParaRPr>
        </a:p>
        <a:p>
          <a:pPr>
            <a:lnSpc>
              <a:spcPct val="120000"/>
            </a:lnSpc>
            <a:spcBef>
              <a:spcPts val="0"/>
            </a:spcBef>
            <a:spcAft>
              <a:spcPts val="0"/>
            </a:spcAft>
          </a:pPr>
          <a:r>
            <a:rPr lang="en-GB" sz="1100" b="0" i="0" u="none" strike="noStrike" baseline="0">
              <a:solidFill>
                <a:schemeClr val="dk1"/>
              </a:solidFill>
              <a:effectLst/>
              <a:latin typeface="+mn-lt"/>
              <a:ea typeface="+mn-ea"/>
              <a:cs typeface="+mn-cs"/>
            </a:rPr>
            <a:t>The proportion of emergency presentations was dependent upon tumour type. Results for London showed that 58% of brain tumours were diagnosed through emergency routes compared to 1% of breast in situ tumours in London for years 2006-2013 combined.  Assessing the four most common cancers, the proportions of presentation through emergency routes in 2013 for London was breast - 5%, colorectal - 29%, lung - 40% and prostate - 11%.</a:t>
          </a:r>
        </a:p>
        <a:p>
          <a:pPr>
            <a:lnSpc>
              <a:spcPct val="120000"/>
            </a:lnSpc>
            <a:spcBef>
              <a:spcPts val="0"/>
            </a:spcBef>
            <a:spcAft>
              <a:spcPts val="0"/>
            </a:spcAft>
          </a:pPr>
          <a:endParaRPr lang="en-GB" sz="1100" b="0" i="0" u="none" strike="noStrike" baseline="0">
            <a:solidFill>
              <a:schemeClr val="dk1"/>
            </a:solidFill>
            <a:effectLst/>
            <a:latin typeface="+mn-lt"/>
            <a:ea typeface="+mn-ea"/>
            <a:cs typeface="+mn-cs"/>
          </a:endParaRPr>
        </a:p>
        <a:p>
          <a:pPr>
            <a:lnSpc>
              <a:spcPct val="120000"/>
            </a:lnSpc>
            <a:spcBef>
              <a:spcPts val="0"/>
            </a:spcBef>
            <a:spcAft>
              <a:spcPts val="0"/>
            </a:spcAft>
          </a:pPr>
          <a:r>
            <a:rPr lang="en-GB" sz="1100" b="0" i="0" u="none" strike="noStrike" baseline="0">
              <a:solidFill>
                <a:schemeClr val="dk1"/>
              </a:solidFill>
              <a:effectLst/>
              <a:latin typeface="+mn-lt"/>
              <a:ea typeface="+mn-ea"/>
              <a:cs typeface="+mn-cs"/>
            </a:rPr>
            <a:t> </a:t>
          </a:r>
        </a:p>
        <a:p>
          <a:pPr>
            <a:lnSpc>
              <a:spcPct val="120000"/>
            </a:lnSpc>
          </a:pPr>
          <a:r>
            <a:rPr lang="en-GB" sz="1200" b="1" u="sng">
              <a:solidFill>
                <a:schemeClr val="dk1"/>
              </a:solidFill>
              <a:effectLst/>
              <a:latin typeface="+mn-lt"/>
              <a:ea typeface="+mn-ea"/>
              <a:cs typeface="+mn-cs"/>
            </a:rPr>
            <a:t>Emergency presentation breakdown</a:t>
          </a:r>
          <a:endParaRPr lang="en-GB" sz="1200">
            <a:solidFill>
              <a:schemeClr val="dk1"/>
            </a:solidFill>
            <a:effectLst/>
            <a:latin typeface="+mn-lt"/>
            <a:ea typeface="+mn-ea"/>
            <a:cs typeface="+mn-cs"/>
          </a:endParaRPr>
        </a:p>
        <a:p>
          <a:pPr>
            <a:lnSpc>
              <a:spcPct val="120000"/>
            </a:lnSpc>
          </a:pPr>
          <a:r>
            <a:rPr lang="en-GB" sz="1100">
              <a:solidFill>
                <a:schemeClr val="dk1"/>
              </a:solidFill>
              <a:effectLst/>
              <a:latin typeface="+mn-lt"/>
              <a:ea typeface="+mn-ea"/>
              <a:cs typeface="+mn-cs"/>
            </a:rPr>
            <a:t> </a:t>
          </a:r>
        </a:p>
        <a:p>
          <a:pPr>
            <a:lnSpc>
              <a:spcPct val="120000"/>
            </a:lnSpc>
          </a:pPr>
          <a:r>
            <a:rPr lang="en-GB" sz="1100" b="1">
              <a:solidFill>
                <a:schemeClr val="dk1"/>
              </a:solidFill>
              <a:effectLst/>
              <a:latin typeface="+mn-lt"/>
              <a:ea typeface="+mn-ea"/>
              <a:cs typeface="+mn-cs"/>
            </a:rPr>
            <a:t>Cancers diagnosed 2006 - 2013 combined</a:t>
          </a:r>
          <a:endParaRPr lang="en-GB" sz="1100">
            <a:solidFill>
              <a:schemeClr val="dk1"/>
            </a:solidFill>
            <a:effectLst/>
            <a:latin typeface="+mn-lt"/>
            <a:ea typeface="+mn-ea"/>
            <a:cs typeface="+mn-cs"/>
          </a:endParaRPr>
        </a:p>
        <a:p>
          <a:pPr>
            <a:lnSpc>
              <a:spcPct val="120000"/>
            </a:lnSpc>
          </a:pPr>
          <a:r>
            <a:rPr lang="en-GB" sz="1100">
              <a:solidFill>
                <a:schemeClr val="dk1"/>
              </a:solidFill>
              <a:effectLst/>
              <a:latin typeface="+mn-lt"/>
              <a:ea typeface="+mn-ea"/>
              <a:cs typeface="+mn-cs"/>
            </a:rPr>
            <a:t>The majority of emergency presentations were through accident and emergency (A&amp;E), with 84% of all cancers in London being diagnosed through this path between 2006 and 2013 combined, which is higher than the national figures (60%). </a:t>
          </a:r>
        </a:p>
        <a:p>
          <a:pPr>
            <a:lnSpc>
              <a:spcPct val="120000"/>
            </a:lnSpc>
          </a:pPr>
          <a:r>
            <a:rPr lang="en-GB" sz="1100">
              <a:solidFill>
                <a:schemeClr val="dk1"/>
              </a:solidFill>
              <a:effectLst/>
              <a:latin typeface="+mn-lt"/>
              <a:ea typeface="+mn-ea"/>
              <a:cs typeface="+mn-cs"/>
            </a:rPr>
            <a:t> </a:t>
          </a:r>
        </a:p>
        <a:p>
          <a:pPr>
            <a:lnSpc>
              <a:spcPct val="120000"/>
            </a:lnSpc>
          </a:pPr>
          <a:r>
            <a:rPr lang="en-GB" sz="1100">
              <a:solidFill>
                <a:schemeClr val="dk1"/>
              </a:solidFill>
              <a:effectLst/>
              <a:latin typeface="+mn-lt"/>
              <a:ea typeface="+mn-ea"/>
              <a:cs typeface="+mn-cs"/>
            </a:rPr>
            <a:t>The breakdown by cancer type in London showed variation of emergency presentations; 45% of breast in situ and 90% of colorectal cancers were diagnosed through A&amp;E, compared to 53% and 62% respectively for England.</a:t>
          </a:r>
        </a:p>
        <a:p>
          <a:pPr>
            <a:lnSpc>
              <a:spcPct val="120000"/>
            </a:lnSpc>
          </a:pPr>
          <a:r>
            <a:rPr lang="en-GB" sz="1100">
              <a:solidFill>
                <a:schemeClr val="dk1"/>
              </a:solidFill>
              <a:effectLst/>
              <a:latin typeface="+mn-lt"/>
              <a:ea typeface="+mn-ea"/>
              <a:cs typeface="+mn-cs"/>
            </a:rPr>
            <a:t> </a:t>
          </a:r>
        </a:p>
        <a:p>
          <a:pPr>
            <a:lnSpc>
              <a:spcPct val="120000"/>
            </a:lnSpc>
          </a:pPr>
          <a:r>
            <a:rPr lang="en-GB" sz="1100">
              <a:solidFill>
                <a:schemeClr val="dk1"/>
              </a:solidFill>
              <a:effectLst/>
              <a:latin typeface="+mn-lt"/>
              <a:ea typeface="+mn-ea"/>
              <a:cs typeface="+mn-cs"/>
            </a:rPr>
            <a:t>Assessing the other emergency routes, approximately 3% of tumours were diagnosed through GP referral in London ,</a:t>
          </a:r>
          <a:r>
            <a:rPr lang="en-GB" sz="1100" baseline="0">
              <a:solidFill>
                <a:schemeClr val="dk1"/>
              </a:solidFill>
              <a:effectLst/>
              <a:latin typeface="+mn-lt"/>
              <a:ea typeface="+mn-ea"/>
              <a:cs typeface="+mn-cs"/>
            </a:rPr>
            <a:t> which was lower than the England result of </a:t>
          </a:r>
          <a:r>
            <a:rPr lang="en-GB" sz="1100">
              <a:solidFill>
                <a:schemeClr val="dk1"/>
              </a:solidFill>
              <a:effectLst/>
              <a:latin typeface="+mn-lt"/>
              <a:ea typeface="+mn-ea"/>
              <a:cs typeface="+mn-cs"/>
            </a:rPr>
            <a:t>25%. 2% of emergency diagnosis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in London was through inpatient emergency and 11% in London were through outpatient emergency.</a:t>
          </a:r>
        </a:p>
        <a:p>
          <a:pPr>
            <a:lnSpc>
              <a:spcPct val="120000"/>
            </a:lnSpc>
          </a:pPr>
          <a:r>
            <a:rPr lang="en-GB" sz="1100">
              <a:solidFill>
                <a:schemeClr val="dk1"/>
              </a:solidFill>
              <a:effectLst/>
              <a:latin typeface="+mn-lt"/>
              <a:ea typeface="+mn-ea"/>
              <a:cs typeface="+mn-cs"/>
            </a:rPr>
            <a:t>  </a:t>
          </a:r>
        </a:p>
        <a:p>
          <a:pPr>
            <a:lnSpc>
              <a:spcPct val="120000"/>
            </a:lnSpc>
          </a:pPr>
          <a:r>
            <a:rPr lang="en-GB" sz="1100">
              <a:solidFill>
                <a:schemeClr val="dk1"/>
              </a:solidFill>
              <a:effectLst/>
              <a:latin typeface="+mn-lt"/>
              <a:ea typeface="+mn-ea"/>
              <a:cs typeface="+mn-cs"/>
            </a:rPr>
            <a:t> </a:t>
          </a:r>
        </a:p>
        <a:p>
          <a:pPr>
            <a:lnSpc>
              <a:spcPct val="120000"/>
            </a:lnSpc>
          </a:pPr>
          <a:r>
            <a:rPr lang="en-GB" sz="1100" b="1">
              <a:solidFill>
                <a:schemeClr val="dk1"/>
              </a:solidFill>
              <a:effectLst/>
              <a:latin typeface="+mn-lt"/>
              <a:ea typeface="+mn-ea"/>
              <a:cs typeface="+mn-cs"/>
            </a:rPr>
            <a:t>Breakdown by Year</a:t>
          </a:r>
          <a:endParaRPr lang="en-GB" sz="1100">
            <a:solidFill>
              <a:schemeClr val="dk1"/>
            </a:solidFill>
            <a:effectLst/>
            <a:latin typeface="+mn-lt"/>
            <a:ea typeface="+mn-ea"/>
            <a:cs typeface="+mn-cs"/>
          </a:endParaRPr>
        </a:p>
        <a:p>
          <a:pPr>
            <a:lnSpc>
              <a:spcPct val="120000"/>
            </a:lnSpc>
          </a:pPr>
          <a:r>
            <a:rPr lang="en-GB" sz="1100">
              <a:solidFill>
                <a:schemeClr val="dk1"/>
              </a:solidFill>
              <a:effectLst/>
              <a:latin typeface="+mn-lt"/>
              <a:ea typeface="+mn-ea"/>
              <a:cs typeface="+mn-cs"/>
            </a:rPr>
            <a:t>Assessing all malignant cancers diagnosed through emergency routes over time, the proportions diagnosed through A&amp;E for London remained relatively stable from 2006 to 2013 (85% to 84%), whereas the proportions for England (55% to 66%) increased over the time frame. </a:t>
          </a:r>
        </a:p>
        <a:p>
          <a:pPr>
            <a:lnSpc>
              <a:spcPct val="120000"/>
            </a:lnSpc>
          </a:pPr>
          <a:r>
            <a:rPr lang="en-GB" sz="1100">
              <a:solidFill>
                <a:schemeClr val="dk1"/>
              </a:solidFill>
              <a:effectLst/>
              <a:latin typeface="+mn-lt"/>
              <a:ea typeface="+mn-ea"/>
              <a:cs typeface="+mn-cs"/>
            </a:rPr>
            <a:t> </a:t>
          </a:r>
        </a:p>
        <a:p>
          <a:pPr>
            <a:lnSpc>
              <a:spcPct val="120000"/>
            </a:lnSpc>
          </a:pPr>
          <a:r>
            <a:rPr lang="en-GB" sz="1100">
              <a:solidFill>
                <a:schemeClr val="dk1"/>
              </a:solidFill>
              <a:effectLst/>
              <a:latin typeface="+mn-lt"/>
              <a:ea typeface="+mn-ea"/>
              <a:cs typeface="+mn-cs"/>
            </a:rPr>
            <a:t>Evaluating by cancer type over time in London, the proportion of emergency presentations through A&amp;E remained stable for some cancers e.g. breast at approx. 83% throughout the years. Whereas Hodgkin lymphoma increased from 62% to 83% from 2006 to 2013 and cancers of the oropharynx decreased from 91% to 74% from 2006 to 2013 (although the numbers are low).  </a:t>
          </a:r>
        </a:p>
        <a:p>
          <a:pPr>
            <a:lnSpc>
              <a:spcPct val="120000"/>
            </a:lnSpc>
          </a:pPr>
          <a:r>
            <a:rPr lang="en-GB" sz="1100">
              <a:solidFill>
                <a:schemeClr val="dk1"/>
              </a:solidFill>
              <a:effectLst/>
              <a:latin typeface="+mn-lt"/>
              <a:ea typeface="+mn-ea"/>
              <a:cs typeface="+mn-cs"/>
            </a:rPr>
            <a:t>The England figures for Hodgkin lymphoma also increased from 2006 to 2013 (45% to 63%). However, the results for England showed different trends compared to London for breast and cancers of the oropharynx,</a:t>
          </a:r>
          <a:r>
            <a:rPr lang="en-GB" sz="1100" baseline="0">
              <a:solidFill>
                <a:schemeClr val="dk1"/>
              </a:solidFill>
              <a:effectLst/>
              <a:latin typeface="+mn-lt"/>
              <a:ea typeface="+mn-ea"/>
              <a:cs typeface="+mn-cs"/>
            </a:rPr>
            <a:t> where an increase was seen </a:t>
          </a:r>
          <a:r>
            <a:rPr lang="en-GB" sz="1100">
              <a:solidFill>
                <a:schemeClr val="dk1"/>
              </a:solidFill>
              <a:effectLst/>
              <a:latin typeface="+mn-lt"/>
              <a:ea typeface="+mn-ea"/>
              <a:cs typeface="+mn-cs"/>
            </a:rPr>
            <a:t>for breast cancer (61% to 70%) and also cancers of the oropharynx (54% to 61%).</a:t>
          </a:r>
        </a:p>
        <a:p>
          <a:pPr>
            <a:lnSpc>
              <a:spcPct val="120000"/>
            </a:lnSpc>
          </a:pPr>
          <a:r>
            <a:rPr lang="en-GB" sz="1100">
              <a:solidFill>
                <a:schemeClr val="dk1"/>
              </a:solidFill>
              <a:effectLst/>
              <a:latin typeface="+mn-lt"/>
              <a:ea typeface="+mn-ea"/>
              <a:cs typeface="+mn-cs"/>
            </a:rPr>
            <a:t> </a:t>
          </a:r>
        </a:p>
        <a:p>
          <a:pPr>
            <a:lnSpc>
              <a:spcPct val="120000"/>
            </a:lnSpc>
          </a:pPr>
          <a:r>
            <a:rPr lang="en-GB" sz="1100">
              <a:solidFill>
                <a:schemeClr val="dk1"/>
              </a:solidFill>
              <a:effectLst/>
              <a:latin typeface="+mn-lt"/>
              <a:ea typeface="+mn-ea"/>
              <a:cs typeface="+mn-cs"/>
            </a:rPr>
            <a:t>As a proportion of all routes to diagnosis, the proportion of all malignant cancers diagnosed through A&amp;E decreased over time in London (22% in 2006 to 19% in 2013).</a:t>
          </a:r>
        </a:p>
        <a:p>
          <a:pPr>
            <a:lnSpc>
              <a:spcPct val="120000"/>
            </a:lnSpc>
          </a:pPr>
          <a:r>
            <a:rPr lang="en-GB" sz="1100">
              <a:solidFill>
                <a:schemeClr val="dk1"/>
              </a:solidFill>
              <a:effectLst/>
              <a:latin typeface="+mn-lt"/>
              <a:ea typeface="+mn-ea"/>
              <a:cs typeface="+mn-cs"/>
            </a:rPr>
            <a:t> </a:t>
          </a:r>
        </a:p>
        <a:p>
          <a:pPr>
            <a:lnSpc>
              <a:spcPct val="120000"/>
            </a:lnSpc>
          </a:pPr>
          <a:r>
            <a:rPr lang="en-GB" sz="1100">
              <a:solidFill>
                <a:schemeClr val="dk1"/>
              </a:solidFill>
              <a:effectLst/>
              <a:latin typeface="+mn-lt"/>
              <a:ea typeface="+mn-ea"/>
              <a:cs typeface="+mn-cs"/>
            </a:rPr>
            <a:t> </a:t>
          </a:r>
        </a:p>
        <a:p>
          <a:pPr>
            <a:lnSpc>
              <a:spcPct val="120000"/>
            </a:lnSpc>
          </a:pPr>
          <a:r>
            <a:rPr lang="en-GB" sz="1100" b="1">
              <a:solidFill>
                <a:schemeClr val="dk1"/>
              </a:solidFill>
              <a:effectLst/>
              <a:latin typeface="+mn-lt"/>
              <a:ea typeface="+mn-ea"/>
              <a:cs typeface="+mn-cs"/>
            </a:rPr>
            <a:t>Conclusion</a:t>
          </a:r>
          <a:endParaRPr lang="en-GB" sz="1100">
            <a:solidFill>
              <a:schemeClr val="dk1"/>
            </a:solidFill>
            <a:effectLst/>
            <a:latin typeface="+mn-lt"/>
            <a:ea typeface="+mn-ea"/>
            <a:cs typeface="+mn-cs"/>
          </a:endParaRPr>
        </a:p>
        <a:p>
          <a:pPr>
            <a:lnSpc>
              <a:spcPct val="120000"/>
            </a:lnSpc>
          </a:pPr>
          <a:r>
            <a:rPr lang="en-GB" sz="1100">
              <a:solidFill>
                <a:schemeClr val="dk1"/>
              </a:solidFill>
              <a:effectLst/>
              <a:latin typeface="+mn-lt"/>
              <a:ea typeface="+mn-ea"/>
              <a:cs typeface="+mn-cs"/>
            </a:rPr>
            <a:t>The results show that London has a different breakdown by emergency presentation compared to England. The higher proportions of emergency presentations in London seem to be driven by a high proportion of cancers diagnosed through A&amp;E.</a:t>
          </a:r>
        </a:p>
        <a:p>
          <a:pPr>
            <a:lnSpc>
              <a:spcPct val="120000"/>
            </a:lnSpc>
            <a:spcBef>
              <a:spcPts val="0"/>
            </a:spcBef>
            <a:spcAft>
              <a:spcPts val="0"/>
            </a:spcAft>
          </a:pPr>
          <a:endParaRPr lang="en-GB" sz="1100" b="0" i="0" u="none" strike="noStrike">
            <a:solidFill>
              <a:schemeClr val="dk1"/>
            </a:solidFill>
            <a:effectLst/>
            <a:latin typeface="+mn-lt"/>
            <a:ea typeface="+mn-ea"/>
            <a:cs typeface="+mn-cs"/>
          </a:endParaRPr>
        </a:p>
        <a:p>
          <a:pPr>
            <a:lnSpc>
              <a:spcPct val="120000"/>
            </a:lnSpc>
            <a:spcBef>
              <a:spcPts val="0"/>
            </a:spcBef>
            <a:spcAft>
              <a:spcPts val="0"/>
            </a:spcAft>
          </a:pPr>
          <a:endParaRPr lang="en-GB" sz="1100" b="0" i="0" u="none" strike="noStrike" baseline="0">
            <a:solidFill>
              <a:schemeClr val="dk1"/>
            </a:solidFill>
            <a:effectLst/>
            <a:latin typeface="+mn-lt"/>
            <a:ea typeface="+mn-ea"/>
            <a:cs typeface="+mn-cs"/>
          </a:endParaRPr>
        </a:p>
        <a:p>
          <a:pPr>
            <a:lnSpc>
              <a:spcPct val="120000"/>
            </a:lnSpc>
            <a:spcBef>
              <a:spcPts val="0"/>
            </a:spcBef>
            <a:spcAft>
              <a:spcPts val="0"/>
            </a:spcAft>
          </a:pPr>
          <a:endParaRPr lang="en-GB" sz="1400" b="0" i="0" u="none" strike="noStrike">
            <a:solidFill>
              <a:schemeClr val="dk1"/>
            </a:solidFill>
            <a:effectLst/>
            <a:latin typeface="+mn-lt"/>
            <a:ea typeface="+mn-ea"/>
            <a:cs typeface="+mn-cs"/>
          </a:endParaRPr>
        </a:p>
        <a:p>
          <a:pPr>
            <a:lnSpc>
              <a:spcPct val="120000"/>
            </a:lnSpc>
            <a:spcBef>
              <a:spcPts val="0"/>
            </a:spcBef>
            <a:spcAft>
              <a:spcPts val="0"/>
            </a:spcAft>
          </a:pPr>
          <a:endParaRPr lang="en-GB" sz="1100" b="0" i="0" u="none" strike="noStrike" baseline="0">
            <a:solidFill>
              <a:schemeClr val="dk1"/>
            </a:solidFill>
            <a:effectLst/>
            <a:latin typeface="+mn-lt"/>
            <a:ea typeface="+mn-ea"/>
            <a:cs typeface="+mn-cs"/>
          </a:endParaRPr>
        </a:p>
        <a:p>
          <a:pPr>
            <a:lnSpc>
              <a:spcPct val="120000"/>
            </a:lnSpc>
            <a:spcBef>
              <a:spcPts val="0"/>
            </a:spcBef>
            <a:spcAft>
              <a:spcPts val="0"/>
            </a:spcAft>
          </a:pPr>
          <a:endParaRPr lang="en-GB" sz="1100" b="0" i="0" u="none" strike="noStrike" baseline="0">
            <a:solidFill>
              <a:schemeClr val="dk1"/>
            </a:solidFill>
            <a:effectLst/>
            <a:latin typeface="+mn-lt"/>
            <a:ea typeface="+mn-ea"/>
            <a:cs typeface="+mn-cs"/>
          </a:endParaRPr>
        </a:p>
        <a:p>
          <a:pPr>
            <a:lnSpc>
              <a:spcPct val="120000"/>
            </a:lnSpc>
            <a:spcBef>
              <a:spcPts val="0"/>
            </a:spcBef>
            <a:spcAft>
              <a:spcPts val="0"/>
            </a:spcAft>
          </a:pPr>
          <a:endParaRPr lang="en-GB" sz="1100" b="1" i="0" u="none" strike="noStrike" baseline="0">
            <a:solidFill>
              <a:srgbClr val="00B092"/>
            </a:solidFill>
            <a:effectLst/>
            <a:latin typeface="+mn-lt"/>
            <a:ea typeface="+mn-ea"/>
            <a:cs typeface="+mn-cs"/>
          </a:endParaRPr>
        </a:p>
        <a:p>
          <a:pPr>
            <a:lnSpc>
              <a:spcPct val="120000"/>
            </a:lnSpc>
            <a:spcBef>
              <a:spcPts val="0"/>
            </a:spcBef>
            <a:spcAft>
              <a:spcPts val="0"/>
            </a:spcAft>
          </a:pPr>
          <a:endParaRPr lang="en-GB" sz="1100" b="0" i="0" u="none" strike="noStrike" baseline="0">
            <a:solidFill>
              <a:schemeClr val="dk1"/>
            </a:solidFill>
            <a:effectLst/>
            <a:latin typeface="+mn-lt"/>
            <a:ea typeface="+mn-ea"/>
            <a:cs typeface="+mn-cs"/>
          </a:endParaRPr>
        </a:p>
        <a:p>
          <a:pPr>
            <a:lnSpc>
              <a:spcPct val="120000"/>
            </a:lnSpc>
            <a:spcBef>
              <a:spcPts val="0"/>
            </a:spcBef>
            <a:spcAft>
              <a:spcPts val="0"/>
            </a:spcAft>
          </a:pPr>
          <a:endParaRPr lang="en-GB" sz="1100" b="0" i="0" u="none" strike="noStrike" baseline="0">
            <a:solidFill>
              <a:schemeClr val="dk1"/>
            </a:solidFill>
            <a:effectLst/>
            <a:latin typeface="+mn-lt"/>
            <a:ea typeface="+mn-ea"/>
            <a:cs typeface="+mn-cs"/>
          </a:endParaRPr>
        </a:p>
        <a:p>
          <a:pPr>
            <a:lnSpc>
              <a:spcPct val="120000"/>
            </a:lnSpc>
            <a:spcBef>
              <a:spcPts val="0"/>
            </a:spcBef>
            <a:spcAft>
              <a:spcPts val="0"/>
            </a:spcAft>
          </a:pPr>
          <a:endParaRPr lang="en-GB" sz="1400" b="0" i="0" u="none" strike="noStrike" baseline="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m.Johnson\AppData\Local\Microsoft\Windows\Temporary%20Internet%20Files\Content.IE5\MZ343YC7\Routes_to_Diagnosis_2006_2010_workbook_published_version_3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troduction"/>
      <sheetName val="Information"/>
      <sheetName val="Percent by Route - Overall"/>
      <sheetName val="Survival by Route - Overall"/>
      <sheetName val="Surv. by Route &amp; time - overall"/>
      <sheetName val="Overview of incidence metrics"/>
      <sheetName val="Incidence by year"/>
      <sheetName val="Overview of survival metrics"/>
      <sheetName val="Incidence by Route -age 0-24"/>
      <sheetName val="All sites breakdown data"/>
      <sheetName val="Sex data"/>
      <sheetName val="Age data"/>
      <sheetName val="Deprivation data"/>
      <sheetName val="Ethnicity data"/>
      <sheetName val="Soverall data"/>
      <sheetName val="SSex data"/>
      <sheetName val="Sage data"/>
      <sheetName val="SDep data"/>
      <sheetName val="Hide Selec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D2" t="str">
            <v>All Malignant Neoplasms (excl. NMSC)</v>
          </cell>
        </row>
        <row r="3">
          <cell r="D3" t="str">
            <v>Bladder</v>
          </cell>
        </row>
        <row r="4">
          <cell r="D4" t="str">
            <v>Bladder (in situ)</v>
          </cell>
        </row>
        <row r="5">
          <cell r="D5" t="str">
            <v>Female breast cancer</v>
          </cell>
        </row>
        <row r="6">
          <cell r="D6" t="str">
            <v>Female breast (in-situ)</v>
          </cell>
        </row>
        <row r="7">
          <cell r="D7" t="str">
            <v>Cancer of Unknown Primary</v>
          </cell>
        </row>
        <row r="8">
          <cell r="D8" t="str">
            <v>Central Nervous System (incl brain) malignant</v>
          </cell>
        </row>
        <row r="9">
          <cell r="D9" t="str">
            <v>Central Nervous System (incl brain) non-invasive</v>
          </cell>
        </row>
        <row r="10">
          <cell r="D10" t="str">
            <v>Cervix</v>
          </cell>
        </row>
        <row r="11">
          <cell r="D11" t="str">
            <v>Cervix (in-situ)</v>
          </cell>
        </row>
        <row r="12">
          <cell r="D12" t="str">
            <v>Colorectal</v>
          </cell>
          <cell r="N12" t="str">
            <v>12-month</v>
          </cell>
        </row>
        <row r="13">
          <cell r="D13" t="str">
            <v>Head and neck – Larynx</v>
          </cell>
        </row>
        <row r="14">
          <cell r="D14" t="str">
            <v>Head and Neck - non specific</v>
          </cell>
        </row>
        <row r="15">
          <cell r="D15" t="str">
            <v>Head and neck - Oral cavity</v>
          </cell>
        </row>
        <row r="16">
          <cell r="D16" t="str">
            <v>Head and neck - Oropharynx</v>
          </cell>
        </row>
        <row r="17">
          <cell r="D17" t="str">
            <v>Head and neck - Other (excl. oral cavity, oropharynx, larynx &amp; thyroid)</v>
          </cell>
        </row>
        <row r="18">
          <cell r="D18" t="str">
            <v>Head and neck – Thyroid</v>
          </cell>
        </row>
        <row r="19">
          <cell r="D19" t="str">
            <v>Hodgkin lymphoma</v>
          </cell>
        </row>
        <row r="20">
          <cell r="D20" t="str">
            <v>Kidney and unspecified urinary organs</v>
          </cell>
        </row>
        <row r="21">
          <cell r="D21" t="str">
            <v>Leukaemia: acute myeloid</v>
          </cell>
        </row>
        <row r="22">
          <cell r="D22" t="str">
            <v>Leukaemia: chronic lymphocytic</v>
          </cell>
        </row>
        <row r="23">
          <cell r="D23" t="str">
            <v>Leukaemia: other (all excluding AML and CLL)</v>
          </cell>
        </row>
        <row r="24">
          <cell r="D24" t="str">
            <v>Liver</v>
          </cell>
        </row>
        <row r="25">
          <cell r="D25" t="str">
            <v>Lung</v>
          </cell>
        </row>
        <row r="26">
          <cell r="D26" t="str">
            <v>Melanoma</v>
          </cell>
        </row>
        <row r="27">
          <cell r="D27" t="str">
            <v>Mesothelioma</v>
          </cell>
        </row>
        <row r="28">
          <cell r="D28" t="str">
            <v>Multiple myeloma</v>
          </cell>
        </row>
        <row r="29">
          <cell r="D29" t="str">
            <v>Non-Hodgkin lymphoma</v>
          </cell>
        </row>
        <row r="30">
          <cell r="D30" t="str">
            <v>Oesophagus</v>
          </cell>
        </row>
        <row r="31">
          <cell r="D31" t="str">
            <v>Other malignant neoplasms</v>
          </cell>
        </row>
        <row r="32">
          <cell r="D32" t="str">
            <v>Ovary</v>
          </cell>
        </row>
        <row r="33">
          <cell r="D33" t="str">
            <v>Pancreas</v>
          </cell>
        </row>
        <row r="34">
          <cell r="D34" t="str">
            <v>Prostate</v>
          </cell>
        </row>
        <row r="35">
          <cell r="D35" t="str">
            <v>Sarcoma: connective and soft tissue</v>
          </cell>
        </row>
        <row r="36">
          <cell r="D36" t="str">
            <v>Stomach</v>
          </cell>
        </row>
        <row r="37">
          <cell r="D37" t="str">
            <v>Testis</v>
          </cell>
        </row>
        <row r="38">
          <cell r="D38" t="str">
            <v>Uterus</v>
          </cell>
        </row>
        <row r="39">
          <cell r="D39" t="str">
            <v>Vulva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cin.org.uk/local_cancer_intelligence/london" TargetMode="External"/><Relationship Id="rId2" Type="http://schemas.openxmlformats.org/officeDocument/2006/relationships/hyperlink" Target="http://www.nature.com/bjc/journal/v107/n8/abs/bjc2012408a.html" TargetMode="External"/><Relationship Id="rId1" Type="http://schemas.openxmlformats.org/officeDocument/2006/relationships/hyperlink" Target="http://www.ncin.org.uk/publications/routes_to_diagnosi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5:T24"/>
  <sheetViews>
    <sheetView tabSelected="1" zoomScaleNormal="100" workbookViewId="0">
      <selection activeCell="F31" sqref="F31"/>
    </sheetView>
  </sheetViews>
  <sheetFormatPr defaultRowHeight="15" x14ac:dyDescent="0.25"/>
  <cols>
    <col min="1" max="1" width="4.5703125" style="1" customWidth="1"/>
    <col min="2" max="2" width="29" style="1" customWidth="1"/>
    <col min="3" max="16384" width="9.140625" style="1"/>
  </cols>
  <sheetData>
    <row r="5" spans="2:20" ht="26.25" x14ac:dyDescent="0.4">
      <c r="D5" s="2"/>
    </row>
    <row r="11" spans="2:20" ht="26.25" x14ac:dyDescent="0.25">
      <c r="B11" s="6" t="s">
        <v>261</v>
      </c>
    </row>
    <row r="12" spans="2:20" x14ac:dyDescent="0.25">
      <c r="B12" s="3" t="s">
        <v>225</v>
      </c>
    </row>
    <row r="13" spans="2:20" ht="15.75" x14ac:dyDescent="0.25">
      <c r="B13" s="5"/>
      <c r="C13" s="5"/>
      <c r="D13" s="5"/>
      <c r="E13" s="5"/>
      <c r="F13" s="5"/>
      <c r="G13" s="5"/>
      <c r="H13" s="5"/>
      <c r="I13" s="5"/>
      <c r="J13" s="5"/>
      <c r="K13" s="5"/>
      <c r="L13" s="5"/>
      <c r="M13" s="5"/>
      <c r="N13" s="5"/>
      <c r="O13" s="5"/>
      <c r="P13" s="5"/>
      <c r="Q13" s="5"/>
      <c r="R13" s="5"/>
      <c r="S13" s="5"/>
      <c r="T13" s="5"/>
    </row>
    <row r="14" spans="2:20" ht="15.75" x14ac:dyDescent="0.25">
      <c r="B14" s="136" t="s">
        <v>262</v>
      </c>
      <c r="C14" s="136"/>
      <c r="D14" s="136"/>
      <c r="E14" s="136"/>
      <c r="F14" s="136"/>
      <c r="G14" s="136"/>
      <c r="H14" s="136"/>
      <c r="I14" s="136"/>
      <c r="J14" s="136"/>
      <c r="K14" s="136"/>
      <c r="L14" s="136"/>
      <c r="M14" s="136"/>
      <c r="N14" s="136"/>
      <c r="O14" s="136"/>
      <c r="P14" s="136"/>
      <c r="Q14" s="136"/>
      <c r="R14" s="136"/>
      <c r="S14" s="136"/>
      <c r="T14" s="136"/>
    </row>
    <row r="15" spans="2:20" ht="15.75" x14ac:dyDescent="0.25">
      <c r="B15" s="4" t="s">
        <v>86</v>
      </c>
      <c r="C15" s="5"/>
      <c r="D15" s="5"/>
      <c r="E15" s="5"/>
      <c r="F15" s="5"/>
      <c r="G15" s="5"/>
      <c r="H15" s="5"/>
      <c r="I15" s="5"/>
      <c r="J15" s="5"/>
      <c r="K15" s="5"/>
      <c r="L15" s="5"/>
      <c r="M15" s="5"/>
      <c r="N15" s="5"/>
      <c r="O15" s="5"/>
      <c r="P15" s="5"/>
      <c r="Q15" s="5"/>
      <c r="R15" s="5"/>
      <c r="S15" s="5"/>
      <c r="T15" s="5"/>
    </row>
    <row r="16" spans="2:20" ht="15.75" x14ac:dyDescent="0.25">
      <c r="B16" s="4"/>
      <c r="C16" s="5"/>
      <c r="D16" s="5"/>
      <c r="E16" s="5"/>
      <c r="F16" s="5"/>
      <c r="G16" s="5"/>
      <c r="H16" s="5"/>
      <c r="I16" s="5"/>
      <c r="J16" s="5"/>
      <c r="K16" s="5"/>
      <c r="L16" s="5"/>
      <c r="M16" s="5"/>
      <c r="N16" s="5"/>
      <c r="O16" s="5"/>
      <c r="P16" s="5"/>
      <c r="Q16" s="5"/>
      <c r="R16" s="5"/>
      <c r="S16" s="5"/>
      <c r="T16" s="5"/>
    </row>
    <row r="17" spans="2:20" ht="15.75" x14ac:dyDescent="0.25">
      <c r="B17" s="34" t="s">
        <v>87</v>
      </c>
      <c r="C17" s="5"/>
      <c r="D17" s="5"/>
      <c r="E17" s="5"/>
      <c r="F17" s="5"/>
      <c r="G17" s="5"/>
      <c r="H17" s="5"/>
      <c r="I17" s="5"/>
      <c r="J17" s="5"/>
      <c r="K17" s="5"/>
      <c r="L17" s="5"/>
      <c r="M17" s="5"/>
      <c r="N17" s="5"/>
      <c r="O17" s="5"/>
      <c r="P17" s="5"/>
      <c r="Q17" s="5"/>
      <c r="R17" s="5"/>
      <c r="S17" s="5"/>
      <c r="T17" s="5"/>
    </row>
    <row r="18" spans="2:20" ht="15.75" x14ac:dyDescent="0.25">
      <c r="B18" s="51" t="s">
        <v>230</v>
      </c>
      <c r="C18" s="5" t="s">
        <v>263</v>
      </c>
      <c r="D18" s="5"/>
      <c r="E18" s="5"/>
      <c r="F18" s="5"/>
      <c r="G18" s="5"/>
      <c r="H18" s="5"/>
      <c r="I18" s="5"/>
      <c r="J18" s="5"/>
      <c r="K18" s="5"/>
      <c r="L18" s="5"/>
      <c r="M18" s="5"/>
      <c r="N18" s="5"/>
      <c r="O18" s="5"/>
      <c r="P18" s="5"/>
      <c r="Q18" s="5"/>
      <c r="R18" s="5"/>
      <c r="S18" s="5"/>
      <c r="T18" s="5"/>
    </row>
    <row r="19" spans="2:20" ht="15.75" x14ac:dyDescent="0.25">
      <c r="B19" s="51" t="s">
        <v>231</v>
      </c>
      <c r="C19" s="5" t="s">
        <v>232</v>
      </c>
      <c r="D19" s="5"/>
      <c r="E19" s="5"/>
      <c r="F19" s="5"/>
      <c r="G19" s="5"/>
      <c r="H19" s="5"/>
      <c r="I19" s="5"/>
      <c r="J19" s="5"/>
      <c r="K19" s="5"/>
      <c r="L19" s="5"/>
      <c r="M19" s="5"/>
      <c r="N19" s="5"/>
      <c r="O19" s="5"/>
      <c r="P19" s="5"/>
      <c r="Q19" s="5"/>
      <c r="R19" s="5"/>
      <c r="S19" s="5"/>
      <c r="T19" s="5"/>
    </row>
    <row r="20" spans="2:20" ht="15.75" x14ac:dyDescent="0.25">
      <c r="B20" s="51" t="s">
        <v>228</v>
      </c>
      <c r="C20" s="5" t="s">
        <v>149</v>
      </c>
      <c r="D20" s="5"/>
      <c r="E20" s="5"/>
      <c r="F20" s="5"/>
      <c r="G20" s="5"/>
      <c r="H20" s="5"/>
      <c r="I20" s="5"/>
      <c r="J20" s="5"/>
      <c r="K20" s="5"/>
      <c r="L20" s="5"/>
      <c r="M20" s="5"/>
      <c r="N20" s="5"/>
      <c r="O20" s="5"/>
      <c r="P20" s="5"/>
      <c r="Q20" s="5"/>
      <c r="R20" s="5"/>
      <c r="S20" s="5"/>
      <c r="T20" s="5"/>
    </row>
    <row r="21" spans="2:20" ht="15.75" x14ac:dyDescent="0.25">
      <c r="B21" s="51" t="s">
        <v>229</v>
      </c>
      <c r="C21" s="5" t="s">
        <v>150</v>
      </c>
      <c r="D21" s="5"/>
      <c r="E21" s="5"/>
      <c r="F21" s="5"/>
      <c r="G21" s="5"/>
      <c r="H21" s="5"/>
      <c r="I21" s="5"/>
      <c r="J21" s="5"/>
      <c r="K21" s="5"/>
      <c r="L21" s="5"/>
      <c r="M21" s="5"/>
      <c r="N21" s="5"/>
      <c r="O21" s="5"/>
      <c r="P21" s="5"/>
      <c r="Q21" s="5"/>
      <c r="R21" s="5"/>
      <c r="S21" s="5"/>
      <c r="T21" s="5"/>
    </row>
    <row r="22" spans="2:20" ht="15.75" x14ac:dyDescent="0.25">
      <c r="B22" s="85" t="s">
        <v>156</v>
      </c>
      <c r="C22" s="5" t="s">
        <v>157</v>
      </c>
      <c r="D22" s="5"/>
      <c r="E22" s="5"/>
      <c r="F22" s="5"/>
      <c r="G22" s="5"/>
      <c r="H22" s="5"/>
      <c r="I22" s="5"/>
      <c r="J22" s="5"/>
      <c r="K22" s="5"/>
      <c r="L22" s="5"/>
      <c r="M22" s="5"/>
      <c r="N22" s="5"/>
      <c r="O22" s="5"/>
      <c r="P22" s="5"/>
      <c r="Q22" s="5"/>
      <c r="R22" s="5"/>
      <c r="S22" s="5"/>
      <c r="T22" s="5"/>
    </row>
    <row r="24" spans="2:20" ht="15.75" x14ac:dyDescent="0.25">
      <c r="B24" s="5"/>
    </row>
  </sheetData>
  <mergeCells count="1">
    <mergeCell ref="B14:T14"/>
  </mergeCells>
  <hyperlinks>
    <hyperlink ref="B20" location="'All tumours'!A1" display="All tumours"/>
    <hyperlink ref="B21" location="'Tumour by year'!A1" display="Tumour by year"/>
    <hyperlink ref="B22" location="Interpretation!A1" display="Interpretation"/>
    <hyperlink ref="B18" location="Methods!A1" display="Methods"/>
    <hyperlink ref="B19" location="Information!A1" display="Information"/>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59999389629810485"/>
  </sheetPr>
  <dimension ref="A1:I55"/>
  <sheetViews>
    <sheetView workbookViewId="0">
      <selection activeCell="A30" sqref="A30:I55"/>
    </sheetView>
  </sheetViews>
  <sheetFormatPr defaultColWidth="24.140625" defaultRowHeight="15" x14ac:dyDescent="0.25"/>
  <cols>
    <col min="1" max="1" width="28.7109375" style="47" bestFit="1" customWidth="1"/>
    <col min="2" max="2" width="16.5703125" style="47" bestFit="1" customWidth="1"/>
    <col min="3" max="3" width="23" style="47" bestFit="1" customWidth="1"/>
    <col min="4" max="4" width="14.42578125" style="47" bestFit="1" customWidth="1"/>
    <col min="5" max="5" width="21.140625" style="47" bestFit="1" customWidth="1"/>
    <col min="6" max="6" width="10.7109375" style="47" bestFit="1" customWidth="1"/>
    <col min="7" max="7" width="19.5703125" style="47" bestFit="1" customWidth="1"/>
    <col min="8" max="8" width="21.140625" style="47" bestFit="1" customWidth="1"/>
    <col min="9" max="9" width="15.7109375" style="47" bestFit="1" customWidth="1"/>
    <col min="10" max="16384" width="24.140625" style="47"/>
  </cols>
  <sheetData>
    <row r="1" spans="1:9" x14ac:dyDescent="0.25">
      <c r="B1" s="47" t="s">
        <v>137</v>
      </c>
      <c r="C1" s="47" t="s">
        <v>138</v>
      </c>
      <c r="D1" s="47" t="s">
        <v>83</v>
      </c>
      <c r="E1" s="47" t="s">
        <v>83</v>
      </c>
      <c r="F1" s="47" t="s">
        <v>83</v>
      </c>
      <c r="G1" s="47" t="s">
        <v>83</v>
      </c>
      <c r="H1" s="47" t="s">
        <v>83</v>
      </c>
      <c r="I1" s="47" t="s">
        <v>83</v>
      </c>
    </row>
    <row r="2" spans="1:9" ht="30" x14ac:dyDescent="0.25">
      <c r="B2" s="47" t="s">
        <v>83</v>
      </c>
      <c r="C2" s="47" t="s">
        <v>83</v>
      </c>
      <c r="D2" s="47" t="s">
        <v>83</v>
      </c>
      <c r="E2" s="49" t="s">
        <v>0</v>
      </c>
      <c r="F2" s="49" t="s">
        <v>1</v>
      </c>
      <c r="G2" s="49" t="s">
        <v>2</v>
      </c>
      <c r="H2" s="49" t="s">
        <v>3</v>
      </c>
      <c r="I2" s="50" t="s">
        <v>143</v>
      </c>
    </row>
    <row r="3" spans="1:9" x14ac:dyDescent="0.25">
      <c r="B3" s="47" t="s">
        <v>85</v>
      </c>
      <c r="C3" s="47" t="s">
        <v>83</v>
      </c>
      <c r="D3" s="47" t="s">
        <v>83</v>
      </c>
      <c r="E3" s="47" t="s">
        <v>65</v>
      </c>
      <c r="F3" s="47" t="s">
        <v>83</v>
      </c>
      <c r="G3" s="47" t="s">
        <v>83</v>
      </c>
      <c r="H3" s="47" t="s">
        <v>83</v>
      </c>
      <c r="I3" s="47" t="s">
        <v>83</v>
      </c>
    </row>
    <row r="4" spans="1:9" x14ac:dyDescent="0.25">
      <c r="B4" s="47" t="s">
        <v>136</v>
      </c>
      <c r="C4" s="47" t="s">
        <v>74</v>
      </c>
      <c r="D4" s="47" t="s">
        <v>66</v>
      </c>
      <c r="E4" s="47" t="s">
        <v>68</v>
      </c>
      <c r="F4" s="47" t="s">
        <v>69</v>
      </c>
      <c r="G4" s="47" t="s">
        <v>70</v>
      </c>
      <c r="H4" s="47" t="s">
        <v>71</v>
      </c>
      <c r="I4" s="47" t="s">
        <v>72</v>
      </c>
    </row>
    <row r="5" spans="1:9" x14ac:dyDescent="0.25">
      <c r="A5" s="48" t="str">
        <f>CONCATENATE(B5,C5,D5)</f>
        <v>London2006Malignant</v>
      </c>
      <c r="B5" s="47" t="s">
        <v>135</v>
      </c>
      <c r="C5" s="47">
        <v>2006</v>
      </c>
      <c r="D5" s="47" t="s">
        <v>66</v>
      </c>
      <c r="E5" s="47">
        <v>6074</v>
      </c>
      <c r="F5" s="47">
        <v>198</v>
      </c>
      <c r="G5" s="47">
        <v>102</v>
      </c>
      <c r="H5" s="47">
        <v>817</v>
      </c>
      <c r="I5" s="47">
        <v>7191</v>
      </c>
    </row>
    <row r="6" spans="1:9" x14ac:dyDescent="0.25">
      <c r="A6" s="48" t="str">
        <f t="shared" ref="A6:A29" si="0">CONCATENATE(B6,C6,D6)</f>
        <v>London2006Non-malignant</v>
      </c>
      <c r="B6" s="47" t="s">
        <v>135</v>
      </c>
      <c r="C6" s="47">
        <v>2006</v>
      </c>
      <c r="D6" s="47" t="s">
        <v>73</v>
      </c>
      <c r="E6" s="47">
        <v>166</v>
      </c>
      <c r="F6" s="47" t="s">
        <v>259</v>
      </c>
      <c r="G6" s="47" t="s">
        <v>259</v>
      </c>
      <c r="H6" s="47">
        <v>73</v>
      </c>
      <c r="I6" s="47">
        <v>249</v>
      </c>
    </row>
    <row r="7" spans="1:9" x14ac:dyDescent="0.25">
      <c r="A7" s="48" t="str">
        <f t="shared" si="0"/>
        <v>London2006 Total</v>
      </c>
      <c r="B7" s="47" t="s">
        <v>135</v>
      </c>
      <c r="C7" s="47" t="s">
        <v>75</v>
      </c>
      <c r="D7" s="47" t="s">
        <v>83</v>
      </c>
      <c r="E7" s="47">
        <v>6240</v>
      </c>
      <c r="F7" s="47">
        <v>201</v>
      </c>
      <c r="G7" s="47">
        <v>109</v>
      </c>
      <c r="H7" s="47">
        <v>890</v>
      </c>
      <c r="I7" s="47">
        <v>7440</v>
      </c>
    </row>
    <row r="8" spans="1:9" x14ac:dyDescent="0.25">
      <c r="A8" s="48" t="str">
        <f t="shared" si="0"/>
        <v>London2007Malignant</v>
      </c>
      <c r="B8" s="47" t="s">
        <v>135</v>
      </c>
      <c r="C8" s="47">
        <v>2007</v>
      </c>
      <c r="D8" s="47" t="s">
        <v>66</v>
      </c>
      <c r="E8" s="47">
        <v>5776</v>
      </c>
      <c r="F8" s="47">
        <v>170</v>
      </c>
      <c r="G8" s="47">
        <v>100</v>
      </c>
      <c r="H8" s="47">
        <v>752</v>
      </c>
      <c r="I8" s="47">
        <v>6798</v>
      </c>
    </row>
    <row r="9" spans="1:9" x14ac:dyDescent="0.25">
      <c r="A9" s="48" t="str">
        <f t="shared" si="0"/>
        <v>London2007Non-malignant</v>
      </c>
      <c r="B9" s="47" t="s">
        <v>135</v>
      </c>
      <c r="C9" s="47">
        <v>2007</v>
      </c>
      <c r="D9" s="47" t="s">
        <v>73</v>
      </c>
      <c r="E9" s="47">
        <v>177</v>
      </c>
      <c r="F9" s="47">
        <v>5</v>
      </c>
      <c r="G9" s="47">
        <v>7</v>
      </c>
      <c r="H9" s="47">
        <v>65</v>
      </c>
      <c r="I9" s="47">
        <v>254</v>
      </c>
    </row>
    <row r="10" spans="1:9" x14ac:dyDescent="0.25">
      <c r="A10" s="48" t="str">
        <f t="shared" si="0"/>
        <v>London2007 Total</v>
      </c>
      <c r="B10" s="47" t="s">
        <v>135</v>
      </c>
      <c r="C10" s="47" t="s">
        <v>76</v>
      </c>
      <c r="D10" s="47" t="s">
        <v>83</v>
      </c>
      <c r="E10" s="47">
        <v>5953</v>
      </c>
      <c r="F10" s="47">
        <v>175</v>
      </c>
      <c r="G10" s="47">
        <v>107</v>
      </c>
      <c r="H10" s="47">
        <v>817</v>
      </c>
      <c r="I10" s="47">
        <v>7052</v>
      </c>
    </row>
    <row r="11" spans="1:9" x14ac:dyDescent="0.25">
      <c r="A11" s="48" t="str">
        <f t="shared" si="0"/>
        <v>London2008Malignant</v>
      </c>
      <c r="B11" s="47" t="s">
        <v>135</v>
      </c>
      <c r="C11" s="47">
        <v>2008</v>
      </c>
      <c r="D11" s="47" t="s">
        <v>66</v>
      </c>
      <c r="E11" s="47">
        <v>5766</v>
      </c>
      <c r="F11" s="47">
        <v>220</v>
      </c>
      <c r="G11" s="47">
        <v>185</v>
      </c>
      <c r="H11" s="47">
        <v>723</v>
      </c>
      <c r="I11" s="47">
        <v>6894</v>
      </c>
    </row>
    <row r="12" spans="1:9" x14ac:dyDescent="0.25">
      <c r="A12" s="48" t="str">
        <f t="shared" si="0"/>
        <v>London2008Non-malignant</v>
      </c>
      <c r="B12" s="47" t="s">
        <v>135</v>
      </c>
      <c r="C12" s="47">
        <v>2008</v>
      </c>
      <c r="D12" s="47" t="s">
        <v>73</v>
      </c>
      <c r="E12" s="47">
        <v>147</v>
      </c>
      <c r="F12" s="47">
        <v>10</v>
      </c>
      <c r="G12" s="47">
        <v>15</v>
      </c>
      <c r="H12" s="47">
        <v>45</v>
      </c>
      <c r="I12" s="47">
        <v>217</v>
      </c>
    </row>
    <row r="13" spans="1:9" x14ac:dyDescent="0.25">
      <c r="A13" s="48" t="str">
        <f t="shared" si="0"/>
        <v>London2008 Total</v>
      </c>
      <c r="B13" s="47" t="s">
        <v>135</v>
      </c>
      <c r="C13" s="47" t="s">
        <v>77</v>
      </c>
      <c r="D13" s="47" t="s">
        <v>83</v>
      </c>
      <c r="E13" s="47">
        <v>5913</v>
      </c>
      <c r="F13" s="47">
        <v>230</v>
      </c>
      <c r="G13" s="47">
        <v>200</v>
      </c>
      <c r="H13" s="47">
        <v>768</v>
      </c>
      <c r="I13" s="47">
        <v>7111</v>
      </c>
    </row>
    <row r="14" spans="1:9" x14ac:dyDescent="0.25">
      <c r="A14" s="48" t="str">
        <f t="shared" si="0"/>
        <v>London2009Malignant</v>
      </c>
      <c r="B14" s="47" t="s">
        <v>135</v>
      </c>
      <c r="C14" s="47">
        <v>2009</v>
      </c>
      <c r="D14" s="47" t="s">
        <v>66</v>
      </c>
      <c r="E14" s="47">
        <v>5936</v>
      </c>
      <c r="F14" s="47">
        <v>235</v>
      </c>
      <c r="G14" s="47">
        <v>193</v>
      </c>
      <c r="H14" s="47">
        <v>726</v>
      </c>
      <c r="I14" s="47">
        <v>7090</v>
      </c>
    </row>
    <row r="15" spans="1:9" x14ac:dyDescent="0.25">
      <c r="A15" s="48" t="str">
        <f t="shared" si="0"/>
        <v>London2009Non-malignant</v>
      </c>
      <c r="B15" s="47" t="s">
        <v>135</v>
      </c>
      <c r="C15" s="47">
        <v>2009</v>
      </c>
      <c r="D15" s="47" t="s">
        <v>73</v>
      </c>
      <c r="E15" s="47">
        <v>147</v>
      </c>
      <c r="F15" s="47" t="s">
        <v>259</v>
      </c>
      <c r="G15" s="47" t="s">
        <v>259</v>
      </c>
      <c r="H15" s="47">
        <v>62</v>
      </c>
      <c r="I15" s="47">
        <v>227</v>
      </c>
    </row>
    <row r="16" spans="1:9" x14ac:dyDescent="0.25">
      <c r="A16" s="48" t="str">
        <f t="shared" si="0"/>
        <v>London2009 Total</v>
      </c>
      <c r="B16" s="47" t="s">
        <v>135</v>
      </c>
      <c r="C16" s="47" t="s">
        <v>78</v>
      </c>
      <c r="D16" s="47" t="s">
        <v>83</v>
      </c>
      <c r="E16" s="47">
        <v>6083</v>
      </c>
      <c r="F16" s="47">
        <v>237</v>
      </c>
      <c r="G16" s="47">
        <v>209</v>
      </c>
      <c r="H16" s="47">
        <v>788</v>
      </c>
      <c r="I16" s="47">
        <v>7317</v>
      </c>
    </row>
    <row r="17" spans="1:9" x14ac:dyDescent="0.25">
      <c r="A17" s="48" t="str">
        <f t="shared" si="0"/>
        <v>London2010Malignant</v>
      </c>
      <c r="B17" s="47" t="s">
        <v>135</v>
      </c>
      <c r="C17" s="47">
        <v>2010</v>
      </c>
      <c r="D17" s="47" t="s">
        <v>66</v>
      </c>
      <c r="E17" s="47">
        <v>5602</v>
      </c>
      <c r="F17" s="47">
        <v>237</v>
      </c>
      <c r="G17" s="47">
        <v>177</v>
      </c>
      <c r="H17" s="47">
        <v>683</v>
      </c>
      <c r="I17" s="47">
        <v>6699</v>
      </c>
    </row>
    <row r="18" spans="1:9" x14ac:dyDescent="0.25">
      <c r="A18" s="48" t="str">
        <f t="shared" si="0"/>
        <v>London2010Non-malignant</v>
      </c>
      <c r="B18" s="47" t="s">
        <v>135</v>
      </c>
      <c r="C18" s="47">
        <v>2010</v>
      </c>
      <c r="D18" s="47" t="s">
        <v>73</v>
      </c>
      <c r="E18" s="47">
        <v>122</v>
      </c>
      <c r="F18" s="47">
        <v>7</v>
      </c>
      <c r="G18" s="47">
        <v>8</v>
      </c>
      <c r="H18" s="47">
        <v>59</v>
      </c>
      <c r="I18" s="47">
        <v>196</v>
      </c>
    </row>
    <row r="19" spans="1:9" x14ac:dyDescent="0.25">
      <c r="A19" s="48" t="str">
        <f t="shared" si="0"/>
        <v>London2010 Total</v>
      </c>
      <c r="B19" s="47" t="s">
        <v>135</v>
      </c>
      <c r="C19" s="47" t="s">
        <v>79</v>
      </c>
      <c r="D19" s="47" t="s">
        <v>83</v>
      </c>
      <c r="E19" s="47">
        <v>5724</v>
      </c>
      <c r="F19" s="47">
        <v>244</v>
      </c>
      <c r="G19" s="47">
        <v>185</v>
      </c>
      <c r="H19" s="47">
        <v>742</v>
      </c>
      <c r="I19" s="47">
        <v>6895</v>
      </c>
    </row>
    <row r="20" spans="1:9" x14ac:dyDescent="0.25">
      <c r="A20" s="48" t="str">
        <f t="shared" si="0"/>
        <v>London2011Malignant</v>
      </c>
      <c r="B20" s="47" t="s">
        <v>135</v>
      </c>
      <c r="C20" s="47">
        <v>2011</v>
      </c>
      <c r="D20" s="47" t="s">
        <v>66</v>
      </c>
      <c r="E20" s="47">
        <v>5603</v>
      </c>
      <c r="F20" s="47">
        <v>244</v>
      </c>
      <c r="G20" s="47">
        <v>162</v>
      </c>
      <c r="H20" s="47">
        <v>654</v>
      </c>
      <c r="I20" s="47">
        <v>6663</v>
      </c>
    </row>
    <row r="21" spans="1:9" x14ac:dyDescent="0.25">
      <c r="A21" s="48" t="str">
        <f t="shared" si="0"/>
        <v>London2011Non-malignant</v>
      </c>
      <c r="B21" s="47" t="s">
        <v>135</v>
      </c>
      <c r="C21" s="47">
        <v>2011</v>
      </c>
      <c r="D21" s="47" t="s">
        <v>73</v>
      </c>
      <c r="E21" s="47">
        <v>131</v>
      </c>
      <c r="F21" s="47">
        <v>5</v>
      </c>
      <c r="G21" s="47">
        <v>6</v>
      </c>
      <c r="H21" s="47">
        <v>50</v>
      </c>
      <c r="I21" s="47">
        <v>192</v>
      </c>
    </row>
    <row r="22" spans="1:9" x14ac:dyDescent="0.25">
      <c r="A22" s="48" t="str">
        <f t="shared" si="0"/>
        <v>London2011 Total</v>
      </c>
      <c r="B22" s="47" t="s">
        <v>135</v>
      </c>
      <c r="C22" s="47" t="s">
        <v>80</v>
      </c>
      <c r="D22" s="47" t="s">
        <v>83</v>
      </c>
      <c r="E22" s="47">
        <v>5734</v>
      </c>
      <c r="F22" s="47">
        <v>249</v>
      </c>
      <c r="G22" s="47">
        <v>168</v>
      </c>
      <c r="H22" s="47">
        <v>704</v>
      </c>
      <c r="I22" s="47">
        <v>6855</v>
      </c>
    </row>
    <row r="23" spans="1:9" x14ac:dyDescent="0.25">
      <c r="A23" s="48" t="str">
        <f t="shared" si="0"/>
        <v>London2012Malignant</v>
      </c>
      <c r="B23" s="47" t="s">
        <v>135</v>
      </c>
      <c r="C23" s="47">
        <v>2012</v>
      </c>
      <c r="D23" s="47" t="s">
        <v>66</v>
      </c>
      <c r="E23" s="47">
        <v>5955</v>
      </c>
      <c r="F23" s="47">
        <v>139</v>
      </c>
      <c r="G23" s="47">
        <v>181</v>
      </c>
      <c r="H23" s="47">
        <v>819</v>
      </c>
      <c r="I23" s="47">
        <v>7094</v>
      </c>
    </row>
    <row r="24" spans="1:9" x14ac:dyDescent="0.25">
      <c r="A24" s="48" t="str">
        <f t="shared" si="0"/>
        <v>London2012Non-malignant</v>
      </c>
      <c r="B24" s="47" t="s">
        <v>135</v>
      </c>
      <c r="C24" s="47">
        <v>2012</v>
      </c>
      <c r="D24" s="47" t="s">
        <v>73</v>
      </c>
      <c r="E24" s="47">
        <v>101</v>
      </c>
      <c r="F24" s="47" t="s">
        <v>259</v>
      </c>
      <c r="G24" s="47" t="s">
        <v>259</v>
      </c>
      <c r="H24" s="47">
        <v>53</v>
      </c>
      <c r="I24" s="47">
        <v>165</v>
      </c>
    </row>
    <row r="25" spans="1:9" x14ac:dyDescent="0.25">
      <c r="A25" s="48" t="str">
        <f t="shared" si="0"/>
        <v>London2012 Total</v>
      </c>
      <c r="B25" s="47" t="s">
        <v>135</v>
      </c>
      <c r="C25" s="47" t="s">
        <v>81</v>
      </c>
      <c r="D25" s="47" t="s">
        <v>83</v>
      </c>
      <c r="E25" s="47">
        <v>6056</v>
      </c>
      <c r="F25" s="47">
        <v>140</v>
      </c>
      <c r="G25" s="47">
        <v>191</v>
      </c>
      <c r="H25" s="47">
        <v>872</v>
      </c>
      <c r="I25" s="47">
        <v>7259</v>
      </c>
    </row>
    <row r="26" spans="1:9" x14ac:dyDescent="0.25">
      <c r="A26" s="48" t="str">
        <f t="shared" si="0"/>
        <v>London2013Malignant</v>
      </c>
      <c r="B26" s="47" t="s">
        <v>135</v>
      </c>
      <c r="C26" s="47">
        <v>2013</v>
      </c>
      <c r="D26" s="47" t="s">
        <v>66</v>
      </c>
      <c r="E26" s="47">
        <v>6088</v>
      </c>
      <c r="F26" s="47">
        <v>162</v>
      </c>
      <c r="G26" s="47">
        <v>155</v>
      </c>
      <c r="H26" s="47">
        <v>833</v>
      </c>
      <c r="I26" s="47">
        <v>7238</v>
      </c>
    </row>
    <row r="27" spans="1:9" x14ac:dyDescent="0.25">
      <c r="A27" s="48" t="str">
        <f t="shared" si="0"/>
        <v>London2013Non-malignant</v>
      </c>
      <c r="B27" s="47" t="s">
        <v>135</v>
      </c>
      <c r="C27" s="47">
        <v>2013</v>
      </c>
      <c r="D27" s="47" t="s">
        <v>73</v>
      </c>
      <c r="E27" s="47">
        <v>163</v>
      </c>
      <c r="F27" s="47" t="s">
        <v>259</v>
      </c>
      <c r="G27" s="47" t="s">
        <v>259</v>
      </c>
      <c r="H27" s="47">
        <v>68</v>
      </c>
      <c r="I27" s="47">
        <v>243</v>
      </c>
    </row>
    <row r="28" spans="1:9" x14ac:dyDescent="0.25">
      <c r="A28" s="48" t="str">
        <f t="shared" si="0"/>
        <v>London2013 Total</v>
      </c>
      <c r="B28" s="47" t="s">
        <v>135</v>
      </c>
      <c r="C28" s="47" t="s">
        <v>82</v>
      </c>
      <c r="D28" s="47" t="s">
        <v>83</v>
      </c>
      <c r="E28" s="47">
        <v>6251</v>
      </c>
      <c r="F28" s="47">
        <v>163</v>
      </c>
      <c r="G28" s="47">
        <v>166</v>
      </c>
      <c r="H28" s="47">
        <v>901</v>
      </c>
      <c r="I28" s="47">
        <v>7481</v>
      </c>
    </row>
    <row r="29" spans="1:9" x14ac:dyDescent="0.25">
      <c r="A29" s="48" t="str">
        <f t="shared" si="0"/>
        <v>London Total</v>
      </c>
      <c r="B29" s="47" t="s">
        <v>139</v>
      </c>
      <c r="C29" s="47" t="s">
        <v>83</v>
      </c>
      <c r="D29" s="47" t="s">
        <v>83</v>
      </c>
      <c r="E29" s="47">
        <v>47954</v>
      </c>
      <c r="F29" s="47">
        <v>1639</v>
      </c>
      <c r="G29" s="47">
        <v>1335</v>
      </c>
      <c r="H29" s="47">
        <v>6482</v>
      </c>
      <c r="I29" s="47">
        <v>57410</v>
      </c>
    </row>
    <row r="30" spans="1:9" x14ac:dyDescent="0.25">
      <c r="A30" s="48"/>
    </row>
    <row r="31" spans="1:9" x14ac:dyDescent="0.25">
      <c r="A31" s="48"/>
    </row>
    <row r="32" spans="1:9" x14ac:dyDescent="0.25">
      <c r="A32" s="48"/>
    </row>
    <row r="33" spans="1:1" x14ac:dyDescent="0.25">
      <c r="A33" s="48"/>
    </row>
    <row r="34" spans="1:1" x14ac:dyDescent="0.25">
      <c r="A34" s="48"/>
    </row>
    <row r="35" spans="1:1" x14ac:dyDescent="0.25">
      <c r="A35" s="48"/>
    </row>
    <row r="36" spans="1:1" x14ac:dyDescent="0.25">
      <c r="A36" s="48"/>
    </row>
    <row r="37" spans="1:1" x14ac:dyDescent="0.25">
      <c r="A37" s="48"/>
    </row>
    <row r="38" spans="1:1" x14ac:dyDescent="0.25">
      <c r="A38" s="48"/>
    </row>
    <row r="39" spans="1:1" x14ac:dyDescent="0.25">
      <c r="A39" s="48"/>
    </row>
    <row r="40" spans="1:1" x14ac:dyDescent="0.25">
      <c r="A40" s="48"/>
    </row>
    <row r="41" spans="1:1" x14ac:dyDescent="0.25">
      <c r="A41" s="48"/>
    </row>
    <row r="42" spans="1:1" x14ac:dyDescent="0.25">
      <c r="A42" s="48"/>
    </row>
    <row r="43" spans="1:1" x14ac:dyDescent="0.25">
      <c r="A43" s="48"/>
    </row>
    <row r="44" spans="1:1" x14ac:dyDescent="0.25">
      <c r="A44" s="48"/>
    </row>
    <row r="45" spans="1:1" x14ac:dyDescent="0.25">
      <c r="A45" s="48"/>
    </row>
    <row r="46" spans="1:1" x14ac:dyDescent="0.25">
      <c r="A46" s="48"/>
    </row>
    <row r="47" spans="1:1" x14ac:dyDescent="0.25">
      <c r="A47" s="48"/>
    </row>
    <row r="48" spans="1:1" x14ac:dyDescent="0.25">
      <c r="A48" s="48"/>
    </row>
    <row r="49" spans="1:1" x14ac:dyDescent="0.25">
      <c r="A49" s="48"/>
    </row>
    <row r="50" spans="1:1" x14ac:dyDescent="0.25">
      <c r="A50" s="48"/>
    </row>
    <row r="51" spans="1:1" x14ac:dyDescent="0.25">
      <c r="A51" s="48"/>
    </row>
    <row r="52" spans="1:1" x14ac:dyDescent="0.25">
      <c r="A52" s="48"/>
    </row>
    <row r="53" spans="1:1" x14ac:dyDescent="0.25">
      <c r="A53" s="48"/>
    </row>
    <row r="54" spans="1:1" x14ac:dyDescent="0.25">
      <c r="A54" s="48"/>
    </row>
    <row r="55" spans="1:1" x14ac:dyDescent="0.25">
      <c r="A55" s="4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tint="0.59999389629810485"/>
  </sheetPr>
  <dimension ref="A1:I679"/>
  <sheetViews>
    <sheetView topLeftCell="A373" workbookViewId="0">
      <selection activeCell="A393" sqref="A393:I680"/>
    </sheetView>
  </sheetViews>
  <sheetFormatPr defaultRowHeight="15" x14ac:dyDescent="0.25"/>
  <cols>
    <col min="1" max="1" width="43.7109375" style="47" customWidth="1"/>
    <col min="2" max="2" width="16.5703125" style="47" bestFit="1" customWidth="1"/>
    <col min="3" max="3" width="23" style="47" bestFit="1" customWidth="1"/>
    <col min="4" max="4" width="52.7109375" style="47" customWidth="1"/>
    <col min="5" max="5" width="20.140625" style="47" bestFit="1" customWidth="1"/>
    <col min="6" max="6" width="10.7109375" style="47" bestFit="1" customWidth="1"/>
    <col min="7" max="7" width="14.42578125" style="47" bestFit="1" customWidth="1"/>
    <col min="8" max="8" width="15.28515625" style="47" bestFit="1" customWidth="1"/>
    <col min="9" max="9" width="15.7109375" style="47" bestFit="1" customWidth="1"/>
    <col min="10" max="10" width="16" style="47" customWidth="1"/>
    <col min="11" max="16384" width="9.140625" style="47"/>
  </cols>
  <sheetData>
    <row r="1" spans="1:9" x14ac:dyDescent="0.25">
      <c r="B1" s="47" t="s">
        <v>137</v>
      </c>
      <c r="C1" s="47" t="s">
        <v>138</v>
      </c>
      <c r="D1" s="47" t="s">
        <v>83</v>
      </c>
      <c r="E1" s="47" t="s">
        <v>83</v>
      </c>
      <c r="F1" s="47" t="s">
        <v>83</v>
      </c>
      <c r="G1" s="47" t="s">
        <v>83</v>
      </c>
      <c r="H1" s="47" t="s">
        <v>83</v>
      </c>
      <c r="I1" s="47" t="s">
        <v>83</v>
      </c>
    </row>
    <row r="2" spans="1:9" ht="30" x14ac:dyDescent="0.25">
      <c r="B2" s="47" t="s">
        <v>83</v>
      </c>
      <c r="C2" s="47" t="s">
        <v>83</v>
      </c>
      <c r="D2" s="47" t="s">
        <v>83</v>
      </c>
      <c r="E2" s="49" t="s">
        <v>0</v>
      </c>
      <c r="F2" s="49" t="s">
        <v>1</v>
      </c>
      <c r="G2" s="49" t="s">
        <v>2</v>
      </c>
      <c r="H2" s="49" t="s">
        <v>3</v>
      </c>
      <c r="I2" s="50" t="s">
        <v>143</v>
      </c>
    </row>
    <row r="3" spans="1:9" x14ac:dyDescent="0.25">
      <c r="B3" s="47" t="s">
        <v>85</v>
      </c>
      <c r="C3" s="47" t="s">
        <v>83</v>
      </c>
      <c r="D3" s="47" t="s">
        <v>83</v>
      </c>
      <c r="E3" s="47" t="s">
        <v>65</v>
      </c>
      <c r="F3" s="47" t="s">
        <v>83</v>
      </c>
      <c r="G3" s="47" t="s">
        <v>83</v>
      </c>
      <c r="H3" s="47" t="s">
        <v>83</v>
      </c>
      <c r="I3" s="47" t="s">
        <v>83</v>
      </c>
    </row>
    <row r="4" spans="1:9" x14ac:dyDescent="0.25">
      <c r="B4" s="47" t="s">
        <v>136</v>
      </c>
      <c r="C4" s="47" t="s">
        <v>74</v>
      </c>
      <c r="D4" s="47" t="s">
        <v>67</v>
      </c>
      <c r="E4" s="47" t="s">
        <v>68</v>
      </c>
      <c r="F4" s="47" t="s">
        <v>69</v>
      </c>
      <c r="G4" s="47" t="s">
        <v>70</v>
      </c>
      <c r="H4" s="47" t="s">
        <v>71</v>
      </c>
      <c r="I4" s="47" t="s">
        <v>72</v>
      </c>
    </row>
    <row r="5" spans="1:9" x14ac:dyDescent="0.25">
      <c r="A5" s="48" t="str">
        <f>CONCATENATE(B5,C5,D5)</f>
        <v>London2006Biliary tract cancer</v>
      </c>
      <c r="B5" s="47" t="s">
        <v>135</v>
      </c>
      <c r="C5" s="47">
        <v>2006</v>
      </c>
      <c r="D5" s="47" t="s">
        <v>38</v>
      </c>
      <c r="E5" s="47">
        <v>111</v>
      </c>
      <c r="F5" s="47">
        <v>6</v>
      </c>
      <c r="G5" s="47" t="s">
        <v>259</v>
      </c>
      <c r="H5" s="47" t="s">
        <v>259</v>
      </c>
      <c r="I5" s="47">
        <v>123</v>
      </c>
    </row>
    <row r="6" spans="1:9" x14ac:dyDescent="0.25">
      <c r="A6" s="48" t="str">
        <f t="shared" ref="A6:A69" si="0">CONCATENATE(B6,C6,D6)</f>
        <v>London2006Bladder</v>
      </c>
      <c r="B6" s="47" t="s">
        <v>135</v>
      </c>
      <c r="C6" s="47">
        <v>2006</v>
      </c>
      <c r="D6" s="47" t="s">
        <v>14</v>
      </c>
      <c r="E6" s="47">
        <v>191</v>
      </c>
      <c r="F6" s="47" t="s">
        <v>259</v>
      </c>
      <c r="G6" s="47" t="s">
        <v>259</v>
      </c>
      <c r="H6" s="47">
        <v>40</v>
      </c>
      <c r="I6" s="47">
        <v>244</v>
      </c>
    </row>
    <row r="7" spans="1:9" x14ac:dyDescent="0.25">
      <c r="A7" s="48" t="str">
        <f t="shared" si="0"/>
        <v>London2006Bladder (in-situ)</v>
      </c>
      <c r="B7" s="47" t="s">
        <v>135</v>
      </c>
      <c r="C7" s="47">
        <v>2006</v>
      </c>
      <c r="D7" s="47" t="s">
        <v>94</v>
      </c>
      <c r="E7" s="47">
        <v>40</v>
      </c>
      <c r="F7" s="47" t="s">
        <v>259</v>
      </c>
      <c r="G7" s="47" t="s">
        <v>259</v>
      </c>
      <c r="H7" s="47">
        <v>20</v>
      </c>
      <c r="I7" s="47">
        <v>62</v>
      </c>
    </row>
    <row r="8" spans="1:9" x14ac:dyDescent="0.25">
      <c r="A8" s="48" t="str">
        <f t="shared" si="0"/>
        <v>London2006Brain</v>
      </c>
      <c r="B8" s="47" t="s">
        <v>135</v>
      </c>
      <c r="C8" s="47">
        <v>2006</v>
      </c>
      <c r="D8" s="47" t="s">
        <v>15</v>
      </c>
      <c r="E8" s="47">
        <v>212</v>
      </c>
      <c r="F8" s="47">
        <v>11</v>
      </c>
      <c r="G8" s="47">
        <v>8</v>
      </c>
      <c r="H8" s="47">
        <v>50</v>
      </c>
      <c r="I8" s="47">
        <v>281</v>
      </c>
    </row>
    <row r="9" spans="1:9" x14ac:dyDescent="0.25">
      <c r="A9" s="48" t="str">
        <f t="shared" si="0"/>
        <v>London2006Breast</v>
      </c>
      <c r="B9" s="47" t="s">
        <v>135</v>
      </c>
      <c r="C9" s="47">
        <v>2006</v>
      </c>
      <c r="D9" s="47" t="s">
        <v>18</v>
      </c>
      <c r="E9" s="47">
        <v>215</v>
      </c>
      <c r="F9" s="47" t="s">
        <v>259</v>
      </c>
      <c r="G9" s="47" t="s">
        <v>259</v>
      </c>
      <c r="H9" s="47">
        <v>37</v>
      </c>
      <c r="I9" s="47">
        <v>258</v>
      </c>
    </row>
    <row r="10" spans="1:9" x14ac:dyDescent="0.25">
      <c r="A10" s="48" t="str">
        <f t="shared" si="0"/>
        <v>London2006Breast (in-situ)</v>
      </c>
      <c r="B10" s="47" t="s">
        <v>135</v>
      </c>
      <c r="C10" s="47">
        <v>2006</v>
      </c>
      <c r="D10" s="47" t="s">
        <v>19</v>
      </c>
      <c r="E10" s="47" t="s">
        <v>259</v>
      </c>
      <c r="F10" s="47" t="s">
        <v>259</v>
      </c>
      <c r="G10" s="47" t="s">
        <v>259</v>
      </c>
      <c r="H10" s="47">
        <v>5</v>
      </c>
      <c r="I10" s="47">
        <v>6</v>
      </c>
    </row>
    <row r="11" spans="1:9" x14ac:dyDescent="0.25">
      <c r="A11" s="48" t="str">
        <f t="shared" si="0"/>
        <v>London2006Cancer of Unknown Primary</v>
      </c>
      <c r="B11" s="47" t="s">
        <v>135</v>
      </c>
      <c r="C11" s="47">
        <v>2006</v>
      </c>
      <c r="D11" s="47" t="s">
        <v>20</v>
      </c>
      <c r="E11" s="47">
        <v>485</v>
      </c>
      <c r="F11" s="47">
        <v>15</v>
      </c>
      <c r="G11" s="47">
        <v>7</v>
      </c>
      <c r="H11" s="47">
        <v>32</v>
      </c>
      <c r="I11" s="47">
        <v>539</v>
      </c>
    </row>
    <row r="12" spans="1:9" x14ac:dyDescent="0.25">
      <c r="A12" s="48" t="str">
        <f t="shared" si="0"/>
        <v>London2006Cervix</v>
      </c>
      <c r="B12" s="47" t="s">
        <v>135</v>
      </c>
      <c r="C12" s="47">
        <v>2006</v>
      </c>
      <c r="D12" s="47" t="s">
        <v>21</v>
      </c>
      <c r="E12" s="47">
        <v>29</v>
      </c>
      <c r="F12" s="47">
        <v>0</v>
      </c>
      <c r="G12" s="47">
        <v>0</v>
      </c>
      <c r="H12" s="47">
        <v>6</v>
      </c>
      <c r="I12" s="47">
        <v>35</v>
      </c>
    </row>
    <row r="13" spans="1:9" x14ac:dyDescent="0.25">
      <c r="A13" s="48" t="str">
        <f t="shared" si="0"/>
        <v>London2006Cervix (in-situ)</v>
      </c>
      <c r="B13" s="47" t="s">
        <v>135</v>
      </c>
      <c r="C13" s="47">
        <v>2006</v>
      </c>
      <c r="D13" s="47" t="s">
        <v>22</v>
      </c>
      <c r="E13" s="47">
        <v>27</v>
      </c>
      <c r="F13" s="47" t="s">
        <v>259</v>
      </c>
      <c r="G13" s="47" t="s">
        <v>259</v>
      </c>
      <c r="H13" s="47">
        <v>14</v>
      </c>
      <c r="I13" s="47">
        <v>42</v>
      </c>
    </row>
    <row r="14" spans="1:9" x14ac:dyDescent="0.25">
      <c r="A14" s="48" t="str">
        <f t="shared" si="0"/>
        <v>London2006CNS unspecified/unknown</v>
      </c>
      <c r="B14" s="47" t="s">
        <v>135</v>
      </c>
      <c r="C14" s="47">
        <v>2006</v>
      </c>
      <c r="D14" s="47" t="s">
        <v>89</v>
      </c>
      <c r="E14" s="47" t="s">
        <v>259</v>
      </c>
      <c r="F14" s="47" t="s">
        <v>259</v>
      </c>
      <c r="G14" s="47" t="s">
        <v>259</v>
      </c>
      <c r="H14" s="47" t="s">
        <v>259</v>
      </c>
      <c r="I14" s="47" t="s">
        <v>259</v>
      </c>
    </row>
    <row r="15" spans="1:9" x14ac:dyDescent="0.25">
      <c r="A15" s="48" t="str">
        <f t="shared" si="0"/>
        <v>London2006Colorectal</v>
      </c>
      <c r="B15" s="47" t="s">
        <v>135</v>
      </c>
      <c r="C15" s="47">
        <v>2006</v>
      </c>
      <c r="D15" s="47" t="s">
        <v>23</v>
      </c>
      <c r="E15" s="47">
        <v>855</v>
      </c>
      <c r="F15" s="47">
        <v>13</v>
      </c>
      <c r="G15" s="47">
        <v>5</v>
      </c>
      <c r="H15" s="47">
        <v>56</v>
      </c>
      <c r="I15" s="47">
        <v>929</v>
      </c>
    </row>
    <row r="16" spans="1:9" x14ac:dyDescent="0.25">
      <c r="A16" s="48" t="str">
        <f t="shared" si="0"/>
        <v>London2006Head and neck – Larynx</v>
      </c>
      <c r="B16" s="47" t="s">
        <v>135</v>
      </c>
      <c r="C16" s="47">
        <v>2006</v>
      </c>
      <c r="D16" s="47" t="s">
        <v>62</v>
      </c>
      <c r="E16" s="47">
        <v>31</v>
      </c>
      <c r="F16" s="47" t="s">
        <v>259</v>
      </c>
      <c r="G16" s="47" t="s">
        <v>259</v>
      </c>
      <c r="H16" s="47">
        <v>14</v>
      </c>
      <c r="I16" s="47">
        <v>46</v>
      </c>
    </row>
    <row r="17" spans="1:9" x14ac:dyDescent="0.25">
      <c r="A17" s="48" t="str">
        <f t="shared" si="0"/>
        <v>London2006Head and Neck - non specific</v>
      </c>
      <c r="B17" s="47" t="s">
        <v>135</v>
      </c>
      <c r="C17" s="47">
        <v>2006</v>
      </c>
      <c r="D17" s="47" t="s">
        <v>27</v>
      </c>
      <c r="E17" s="47">
        <v>5</v>
      </c>
      <c r="F17" s="47">
        <v>0</v>
      </c>
      <c r="G17" s="47" t="s">
        <v>259</v>
      </c>
      <c r="H17" s="47" t="s">
        <v>259</v>
      </c>
      <c r="I17" s="47">
        <v>7</v>
      </c>
    </row>
    <row r="18" spans="1:9" x14ac:dyDescent="0.25">
      <c r="A18" s="48" t="str">
        <f t="shared" si="0"/>
        <v>London2006Head and neck - Oral cavity</v>
      </c>
      <c r="B18" s="47" t="s">
        <v>135</v>
      </c>
      <c r="C18" s="47">
        <v>2006</v>
      </c>
      <c r="D18" s="47" t="s">
        <v>24</v>
      </c>
      <c r="E18" s="47">
        <v>14</v>
      </c>
      <c r="F18" s="47" t="s">
        <v>259</v>
      </c>
      <c r="G18" s="47" t="s">
        <v>259</v>
      </c>
      <c r="H18" s="47">
        <v>10</v>
      </c>
      <c r="I18" s="47">
        <v>25</v>
      </c>
    </row>
    <row r="19" spans="1:9" x14ac:dyDescent="0.25">
      <c r="A19" s="48" t="str">
        <f t="shared" si="0"/>
        <v>London2006Head and neck - Oropharynx</v>
      </c>
      <c r="B19" s="47" t="s">
        <v>135</v>
      </c>
      <c r="C19" s="47">
        <v>2006</v>
      </c>
      <c r="D19" s="47" t="s">
        <v>25</v>
      </c>
      <c r="E19" s="47">
        <v>19</v>
      </c>
      <c r="F19" s="47" t="s">
        <v>259</v>
      </c>
      <c r="G19" s="47">
        <v>0</v>
      </c>
      <c r="H19" s="47" t="s">
        <v>259</v>
      </c>
      <c r="I19" s="47">
        <v>21</v>
      </c>
    </row>
    <row r="20" spans="1:9" x14ac:dyDescent="0.25">
      <c r="A20" s="48" t="str">
        <f t="shared" si="0"/>
        <v>London2006Head and neck - Other (excl. oral cavity, oropharynx, larynx &amp; thyroid)</v>
      </c>
      <c r="B20" s="47" t="s">
        <v>135</v>
      </c>
      <c r="C20" s="47">
        <v>2006</v>
      </c>
      <c r="D20" s="47" t="s">
        <v>28</v>
      </c>
      <c r="E20" s="47">
        <v>18</v>
      </c>
      <c r="F20" s="47" t="s">
        <v>259</v>
      </c>
      <c r="G20" s="47" t="s">
        <v>259</v>
      </c>
      <c r="H20" s="47">
        <v>6</v>
      </c>
      <c r="I20" s="47">
        <v>25</v>
      </c>
    </row>
    <row r="21" spans="1:9" x14ac:dyDescent="0.25">
      <c r="A21" s="48" t="str">
        <f t="shared" si="0"/>
        <v>London2006Head and neck – Thyroid</v>
      </c>
      <c r="B21" s="47" t="s">
        <v>135</v>
      </c>
      <c r="C21" s="47">
        <v>2006</v>
      </c>
      <c r="D21" s="47" t="s">
        <v>26</v>
      </c>
      <c r="E21" s="47">
        <v>24</v>
      </c>
      <c r="F21" s="47" t="s">
        <v>259</v>
      </c>
      <c r="G21" s="47" t="s">
        <v>259</v>
      </c>
      <c r="H21" s="47">
        <v>6</v>
      </c>
      <c r="I21" s="47">
        <v>31</v>
      </c>
    </row>
    <row r="22" spans="1:9" x14ac:dyDescent="0.25">
      <c r="A22" s="48" t="str">
        <f t="shared" si="0"/>
        <v>London2006Hodgkin lymphoma</v>
      </c>
      <c r="B22" s="47" t="s">
        <v>135</v>
      </c>
      <c r="C22" s="47">
        <v>2006</v>
      </c>
      <c r="D22" s="47" t="s">
        <v>29</v>
      </c>
      <c r="E22" s="47">
        <v>26</v>
      </c>
      <c r="F22" s="47" t="s">
        <v>259</v>
      </c>
      <c r="G22" s="47" t="s">
        <v>259</v>
      </c>
      <c r="H22" s="47">
        <v>12</v>
      </c>
      <c r="I22" s="47">
        <v>42</v>
      </c>
    </row>
    <row r="23" spans="1:9" x14ac:dyDescent="0.25">
      <c r="A23" s="48" t="str">
        <f t="shared" si="0"/>
        <v>London2006Intracranial endocrine</v>
      </c>
      <c r="B23" s="47" t="s">
        <v>135</v>
      </c>
      <c r="C23" s="47">
        <v>2006</v>
      </c>
      <c r="D23" s="47" t="s">
        <v>92</v>
      </c>
      <c r="E23" s="47" t="s">
        <v>259</v>
      </c>
      <c r="F23" s="47">
        <v>0</v>
      </c>
      <c r="G23" s="47">
        <v>0</v>
      </c>
      <c r="H23" s="47" t="s">
        <v>259</v>
      </c>
      <c r="I23" s="47" t="s">
        <v>259</v>
      </c>
    </row>
    <row r="24" spans="1:9" x14ac:dyDescent="0.25">
      <c r="A24" s="48" t="str">
        <f t="shared" si="0"/>
        <v>London2006Kidney</v>
      </c>
      <c r="B24" s="47" t="s">
        <v>135</v>
      </c>
      <c r="C24" s="47">
        <v>2006</v>
      </c>
      <c r="D24" s="47" t="s">
        <v>31</v>
      </c>
      <c r="E24" s="47">
        <v>118</v>
      </c>
      <c r="F24" s="47" t="s">
        <v>259</v>
      </c>
      <c r="G24" s="47" t="s">
        <v>259</v>
      </c>
      <c r="H24" s="47">
        <v>27</v>
      </c>
      <c r="I24" s="47">
        <v>148</v>
      </c>
    </row>
    <row r="25" spans="1:9" x14ac:dyDescent="0.25">
      <c r="A25" s="48" t="str">
        <f t="shared" si="0"/>
        <v>London2006Leukaemia: acute myeloid</v>
      </c>
      <c r="B25" s="47" t="s">
        <v>135</v>
      </c>
      <c r="C25" s="47">
        <v>2006</v>
      </c>
      <c r="D25" s="47" t="s">
        <v>33</v>
      </c>
      <c r="E25" s="47">
        <v>120</v>
      </c>
      <c r="F25" s="47" t="s">
        <v>259</v>
      </c>
      <c r="G25" s="47" t="s">
        <v>259</v>
      </c>
      <c r="H25" s="47">
        <v>23</v>
      </c>
      <c r="I25" s="47">
        <v>154</v>
      </c>
    </row>
    <row r="26" spans="1:9" x14ac:dyDescent="0.25">
      <c r="A26" s="48" t="str">
        <f t="shared" si="0"/>
        <v>London2006Leukaemia: chronic lymphocytic</v>
      </c>
      <c r="B26" s="47" t="s">
        <v>135</v>
      </c>
      <c r="C26" s="47">
        <v>2006</v>
      </c>
      <c r="D26" s="47" t="s">
        <v>34</v>
      </c>
      <c r="E26" s="47">
        <v>30</v>
      </c>
      <c r="F26" s="47" t="s">
        <v>259</v>
      </c>
      <c r="G26" s="47">
        <v>0</v>
      </c>
      <c r="H26" s="47" t="s">
        <v>259</v>
      </c>
      <c r="I26" s="47">
        <v>36</v>
      </c>
    </row>
    <row r="27" spans="1:9" x14ac:dyDescent="0.25">
      <c r="A27" s="48" t="str">
        <f t="shared" si="0"/>
        <v>London2006Leukaemia: other (all excluding AML and CLL)</v>
      </c>
      <c r="B27" s="47" t="s">
        <v>135</v>
      </c>
      <c r="C27" s="47">
        <v>2006</v>
      </c>
      <c r="D27" s="47" t="s">
        <v>35</v>
      </c>
      <c r="E27" s="47">
        <v>46</v>
      </c>
      <c r="F27" s="47" t="s">
        <v>259</v>
      </c>
      <c r="G27" s="47" t="s">
        <v>259</v>
      </c>
      <c r="H27" s="47">
        <v>22</v>
      </c>
      <c r="I27" s="47">
        <v>78</v>
      </c>
    </row>
    <row r="28" spans="1:9" x14ac:dyDescent="0.25">
      <c r="A28" s="48" t="str">
        <f t="shared" si="0"/>
        <v>London2006Liver (excl intrahepatic bile duct)</v>
      </c>
      <c r="B28" s="47" t="s">
        <v>135</v>
      </c>
      <c r="C28" s="47">
        <v>2006</v>
      </c>
      <c r="D28" s="47" t="s">
        <v>37</v>
      </c>
      <c r="E28" s="47">
        <v>105</v>
      </c>
      <c r="F28" s="47" t="s">
        <v>259</v>
      </c>
      <c r="G28" s="47" t="s">
        <v>259</v>
      </c>
      <c r="H28" s="47">
        <v>13</v>
      </c>
      <c r="I28" s="47">
        <v>121</v>
      </c>
    </row>
    <row r="29" spans="1:9" x14ac:dyDescent="0.25">
      <c r="A29" s="48" t="str">
        <f t="shared" si="0"/>
        <v>London2006Lung</v>
      </c>
      <c r="B29" s="47" t="s">
        <v>135</v>
      </c>
      <c r="C29" s="47">
        <v>2006</v>
      </c>
      <c r="D29" s="47" t="s">
        <v>39</v>
      </c>
      <c r="E29" s="47">
        <v>1328</v>
      </c>
      <c r="F29" s="47">
        <v>45</v>
      </c>
      <c r="G29" s="47">
        <v>15</v>
      </c>
      <c r="H29" s="47">
        <v>134</v>
      </c>
      <c r="I29" s="47">
        <v>1522</v>
      </c>
    </row>
    <row r="30" spans="1:9" x14ac:dyDescent="0.25">
      <c r="A30" s="48" t="str">
        <f t="shared" si="0"/>
        <v>London2006Melanoma</v>
      </c>
      <c r="B30" s="47" t="s">
        <v>135</v>
      </c>
      <c r="C30" s="47">
        <v>2006</v>
      </c>
      <c r="D30" s="47" t="s">
        <v>40</v>
      </c>
      <c r="E30" s="47">
        <v>26</v>
      </c>
      <c r="F30" s="47" t="s">
        <v>259</v>
      </c>
      <c r="G30" s="47" t="s">
        <v>259</v>
      </c>
      <c r="H30" s="47">
        <v>5</v>
      </c>
      <c r="I30" s="47">
        <v>32</v>
      </c>
    </row>
    <row r="31" spans="1:9" x14ac:dyDescent="0.25">
      <c r="A31" s="48" t="str">
        <f t="shared" si="0"/>
        <v>London2006Meninges</v>
      </c>
      <c r="B31" s="47" t="s">
        <v>135</v>
      </c>
      <c r="C31" s="47">
        <v>2006</v>
      </c>
      <c r="D31" s="47" t="s">
        <v>16</v>
      </c>
      <c r="E31" s="47">
        <v>60</v>
      </c>
      <c r="F31" s="47" t="s">
        <v>259</v>
      </c>
      <c r="G31" s="47" t="s">
        <v>259</v>
      </c>
      <c r="H31" s="47">
        <v>23</v>
      </c>
      <c r="I31" s="47">
        <v>88</v>
      </c>
    </row>
    <row r="32" spans="1:9" x14ac:dyDescent="0.25">
      <c r="A32" s="48" t="str">
        <f t="shared" si="0"/>
        <v>London2006Mesothelioma</v>
      </c>
      <c r="B32" s="47" t="s">
        <v>135</v>
      </c>
      <c r="C32" s="47">
        <v>2006</v>
      </c>
      <c r="D32" s="47" t="s">
        <v>41</v>
      </c>
      <c r="E32" s="47">
        <v>81</v>
      </c>
      <c r="F32" s="47" t="s">
        <v>259</v>
      </c>
      <c r="G32" s="47" t="s">
        <v>259</v>
      </c>
      <c r="H32" s="47">
        <v>16</v>
      </c>
      <c r="I32" s="47">
        <v>104</v>
      </c>
    </row>
    <row r="33" spans="1:9" x14ac:dyDescent="0.25">
      <c r="A33" s="48" t="str">
        <f t="shared" si="0"/>
        <v>London2006Multiple myeloma</v>
      </c>
      <c r="B33" s="47" t="s">
        <v>135</v>
      </c>
      <c r="C33" s="47">
        <v>2006</v>
      </c>
      <c r="D33" s="47" t="s">
        <v>42</v>
      </c>
      <c r="E33" s="47">
        <v>120</v>
      </c>
      <c r="F33" s="47" t="s">
        <v>259</v>
      </c>
      <c r="G33" s="47" t="s">
        <v>259</v>
      </c>
      <c r="H33" s="47">
        <v>19</v>
      </c>
      <c r="I33" s="47">
        <v>149</v>
      </c>
    </row>
    <row r="34" spans="1:9" x14ac:dyDescent="0.25">
      <c r="A34" s="48" t="str">
        <f t="shared" si="0"/>
        <v>London2006Non-Hodgkin lymphoma</v>
      </c>
      <c r="B34" s="47" t="s">
        <v>135</v>
      </c>
      <c r="C34" s="47">
        <v>2006</v>
      </c>
      <c r="D34" s="47" t="s">
        <v>30</v>
      </c>
      <c r="E34" s="47">
        <v>255</v>
      </c>
      <c r="F34" s="47" t="s">
        <v>259</v>
      </c>
      <c r="G34" s="47" t="s">
        <v>259</v>
      </c>
      <c r="H34" s="47">
        <v>49</v>
      </c>
      <c r="I34" s="47">
        <v>316</v>
      </c>
    </row>
    <row r="35" spans="1:9" x14ac:dyDescent="0.25">
      <c r="A35" s="48" t="str">
        <f t="shared" si="0"/>
        <v>London2006Oesophagus</v>
      </c>
      <c r="B35" s="47" t="s">
        <v>135</v>
      </c>
      <c r="C35" s="47">
        <v>2006</v>
      </c>
      <c r="D35" s="47" t="s">
        <v>43</v>
      </c>
      <c r="E35" s="47">
        <v>158</v>
      </c>
      <c r="F35" s="47" t="s">
        <v>259</v>
      </c>
      <c r="G35" s="47" t="s">
        <v>259</v>
      </c>
      <c r="H35" s="47">
        <v>13</v>
      </c>
      <c r="I35" s="47">
        <v>174</v>
      </c>
    </row>
    <row r="36" spans="1:9" x14ac:dyDescent="0.25">
      <c r="A36" s="48" t="str">
        <f t="shared" si="0"/>
        <v>London2006Other and unspecified urinary</v>
      </c>
      <c r="B36" s="47" t="s">
        <v>135</v>
      </c>
      <c r="C36" s="47">
        <v>2006</v>
      </c>
      <c r="D36" s="47" t="s">
        <v>32</v>
      </c>
      <c r="E36" s="47">
        <v>14</v>
      </c>
      <c r="F36" s="47" t="s">
        <v>259</v>
      </c>
      <c r="G36" s="47" t="s">
        <v>259</v>
      </c>
      <c r="H36" s="47">
        <v>6</v>
      </c>
      <c r="I36" s="47">
        <v>21</v>
      </c>
    </row>
    <row r="37" spans="1:9" x14ac:dyDescent="0.25">
      <c r="A37" s="48" t="str">
        <f t="shared" si="0"/>
        <v>London2006Other CNS and intracranial tumours</v>
      </c>
      <c r="B37" s="47" t="s">
        <v>135</v>
      </c>
      <c r="C37" s="47">
        <v>2006</v>
      </c>
      <c r="D37" s="47" t="s">
        <v>17</v>
      </c>
      <c r="E37" s="47">
        <v>15</v>
      </c>
      <c r="F37" s="47" t="s">
        <v>259</v>
      </c>
      <c r="G37" s="47" t="s">
        <v>259</v>
      </c>
      <c r="H37" s="47">
        <v>10</v>
      </c>
      <c r="I37" s="47">
        <v>26</v>
      </c>
    </row>
    <row r="38" spans="1:9" x14ac:dyDescent="0.25">
      <c r="A38" s="48" t="str">
        <f t="shared" si="0"/>
        <v>London2006Other haematological malignancies</v>
      </c>
      <c r="B38" s="47" t="s">
        <v>135</v>
      </c>
      <c r="C38" s="47">
        <v>2006</v>
      </c>
      <c r="D38" s="47" t="s">
        <v>36</v>
      </c>
      <c r="E38" s="47">
        <v>58</v>
      </c>
      <c r="F38" s="47" t="s">
        <v>259</v>
      </c>
      <c r="G38" s="47" t="s">
        <v>259</v>
      </c>
      <c r="H38" s="47">
        <v>13</v>
      </c>
      <c r="I38" s="47">
        <v>74</v>
      </c>
    </row>
    <row r="39" spans="1:9" x14ac:dyDescent="0.25">
      <c r="A39" s="48" t="str">
        <f t="shared" si="0"/>
        <v>London2006Other malignant neoplasms</v>
      </c>
      <c r="B39" s="47" t="s">
        <v>135</v>
      </c>
      <c r="C39" s="47">
        <v>2006</v>
      </c>
      <c r="D39" s="47" t="s">
        <v>44</v>
      </c>
      <c r="E39" s="47">
        <v>135</v>
      </c>
      <c r="F39" s="47">
        <v>5</v>
      </c>
      <c r="G39" s="47">
        <v>6</v>
      </c>
      <c r="H39" s="47">
        <v>22</v>
      </c>
      <c r="I39" s="47">
        <v>168</v>
      </c>
    </row>
    <row r="40" spans="1:9" x14ac:dyDescent="0.25">
      <c r="A40" s="48" t="str">
        <f t="shared" si="0"/>
        <v>London2006Ovary</v>
      </c>
      <c r="B40" s="47" t="s">
        <v>135</v>
      </c>
      <c r="C40" s="47">
        <v>2006</v>
      </c>
      <c r="D40" s="47" t="s">
        <v>45</v>
      </c>
      <c r="E40" s="47">
        <v>149</v>
      </c>
      <c r="F40" s="47" t="s">
        <v>259</v>
      </c>
      <c r="G40" s="47" t="s">
        <v>259</v>
      </c>
      <c r="H40" s="47">
        <v>30</v>
      </c>
      <c r="I40" s="47">
        <v>189</v>
      </c>
    </row>
    <row r="41" spans="1:9" x14ac:dyDescent="0.25">
      <c r="A41" s="48" t="str">
        <f t="shared" si="0"/>
        <v>London2006Pancreas</v>
      </c>
      <c r="B41" s="47" t="s">
        <v>135</v>
      </c>
      <c r="C41" s="47">
        <v>2006</v>
      </c>
      <c r="D41" s="47" t="s">
        <v>46</v>
      </c>
      <c r="E41" s="47">
        <v>364</v>
      </c>
      <c r="F41" s="47">
        <v>15</v>
      </c>
      <c r="G41" s="47">
        <v>7</v>
      </c>
      <c r="H41" s="47">
        <v>17</v>
      </c>
      <c r="I41" s="47">
        <v>403</v>
      </c>
    </row>
    <row r="42" spans="1:9" x14ac:dyDescent="0.25">
      <c r="A42" s="48" t="str">
        <f t="shared" si="0"/>
        <v>London2006Penis</v>
      </c>
      <c r="B42" s="47" t="s">
        <v>135</v>
      </c>
      <c r="C42" s="47">
        <v>2006</v>
      </c>
      <c r="D42" s="47" t="s">
        <v>90</v>
      </c>
      <c r="E42" s="47">
        <v>6</v>
      </c>
      <c r="F42" s="47" t="s">
        <v>259</v>
      </c>
      <c r="G42" s="47" t="s">
        <v>259</v>
      </c>
      <c r="H42" s="47" t="s">
        <v>259</v>
      </c>
      <c r="I42" s="47">
        <v>7</v>
      </c>
    </row>
    <row r="43" spans="1:9" x14ac:dyDescent="0.25">
      <c r="A43" s="48" t="str">
        <f t="shared" si="0"/>
        <v>London2006Prostate</v>
      </c>
      <c r="B43" s="47" t="s">
        <v>135</v>
      </c>
      <c r="C43" s="47">
        <v>2006</v>
      </c>
      <c r="D43" s="47" t="s">
        <v>47</v>
      </c>
      <c r="E43" s="47">
        <v>328</v>
      </c>
      <c r="F43" s="47">
        <v>7</v>
      </c>
      <c r="G43" s="47">
        <v>8</v>
      </c>
      <c r="H43" s="47">
        <v>65</v>
      </c>
      <c r="I43" s="47">
        <v>408</v>
      </c>
    </row>
    <row r="44" spans="1:9" x14ac:dyDescent="0.25">
      <c r="A44" s="48" t="str">
        <f t="shared" si="0"/>
        <v>London2006Sarcoma: Bone</v>
      </c>
      <c r="B44" s="47" t="s">
        <v>135</v>
      </c>
      <c r="C44" s="47">
        <v>2006</v>
      </c>
      <c r="D44" s="47" t="s">
        <v>49</v>
      </c>
      <c r="E44" s="47">
        <v>11</v>
      </c>
      <c r="F44" s="47">
        <v>0</v>
      </c>
      <c r="G44" s="47" t="s">
        <v>259</v>
      </c>
      <c r="H44" s="47" t="s">
        <v>259</v>
      </c>
      <c r="I44" s="47">
        <v>17</v>
      </c>
    </row>
    <row r="45" spans="1:9" x14ac:dyDescent="0.25">
      <c r="A45" s="48" t="str">
        <f t="shared" si="0"/>
        <v>London2006Sarcoma: connective and soft tissue</v>
      </c>
      <c r="B45" s="47" t="s">
        <v>135</v>
      </c>
      <c r="C45" s="47">
        <v>2006</v>
      </c>
      <c r="D45" s="47" t="s">
        <v>51</v>
      </c>
      <c r="E45" s="47">
        <v>35</v>
      </c>
      <c r="F45" s="47" t="s">
        <v>259</v>
      </c>
      <c r="G45" s="47" t="s">
        <v>259</v>
      </c>
      <c r="H45" s="47">
        <v>10</v>
      </c>
      <c r="I45" s="47">
        <v>46</v>
      </c>
    </row>
    <row r="46" spans="1:9" x14ac:dyDescent="0.25">
      <c r="A46" s="48" t="str">
        <f t="shared" si="0"/>
        <v>London2006Small Intestine</v>
      </c>
      <c r="B46" s="47" t="s">
        <v>135</v>
      </c>
      <c r="C46" s="47">
        <v>2006</v>
      </c>
      <c r="D46" s="47" t="s">
        <v>88</v>
      </c>
      <c r="E46" s="47">
        <v>30</v>
      </c>
      <c r="F46" s="47" t="s">
        <v>259</v>
      </c>
      <c r="G46" s="47">
        <v>0</v>
      </c>
      <c r="H46" s="47" t="s">
        <v>259</v>
      </c>
      <c r="I46" s="47">
        <v>32</v>
      </c>
    </row>
    <row r="47" spans="1:9" x14ac:dyDescent="0.25">
      <c r="A47" s="48" t="str">
        <f t="shared" si="0"/>
        <v>London2006Spinal cord and Cranial nerves</v>
      </c>
      <c r="B47" s="47" t="s">
        <v>135</v>
      </c>
      <c r="C47" s="47">
        <v>2006</v>
      </c>
      <c r="D47" s="47" t="s">
        <v>91</v>
      </c>
      <c r="E47" s="47" t="s">
        <v>259</v>
      </c>
      <c r="F47" s="47">
        <v>0</v>
      </c>
      <c r="G47" s="47" t="s">
        <v>259</v>
      </c>
      <c r="H47" s="47" t="s">
        <v>259</v>
      </c>
      <c r="I47" s="47">
        <v>6</v>
      </c>
    </row>
    <row r="48" spans="1:9" x14ac:dyDescent="0.25">
      <c r="A48" s="48" t="str">
        <f t="shared" si="0"/>
        <v>London2006Stomach</v>
      </c>
      <c r="B48" s="47" t="s">
        <v>135</v>
      </c>
      <c r="C48" s="47">
        <v>2006</v>
      </c>
      <c r="D48" s="47" t="s">
        <v>53</v>
      </c>
      <c r="E48" s="47">
        <v>250</v>
      </c>
      <c r="F48" s="47" t="s">
        <v>259</v>
      </c>
      <c r="G48" s="47" t="s">
        <v>259</v>
      </c>
      <c r="H48" s="47">
        <v>19</v>
      </c>
      <c r="I48" s="47">
        <v>277</v>
      </c>
    </row>
    <row r="49" spans="1:9" x14ac:dyDescent="0.25">
      <c r="A49" s="48" t="str">
        <f t="shared" si="0"/>
        <v>London2006Testis</v>
      </c>
      <c r="B49" s="47" t="s">
        <v>135</v>
      </c>
      <c r="C49" s="47">
        <v>2006</v>
      </c>
      <c r="D49" s="47" t="s">
        <v>55</v>
      </c>
      <c r="E49" s="47">
        <v>17</v>
      </c>
      <c r="F49" s="47" t="s">
        <v>259</v>
      </c>
      <c r="G49" s="47" t="s">
        <v>259</v>
      </c>
      <c r="H49" s="47">
        <v>10</v>
      </c>
      <c r="I49" s="47">
        <v>31</v>
      </c>
    </row>
    <row r="50" spans="1:9" x14ac:dyDescent="0.25">
      <c r="A50" s="48" t="str">
        <f t="shared" si="0"/>
        <v>London2006Uterus</v>
      </c>
      <c r="B50" s="47" t="s">
        <v>135</v>
      </c>
      <c r="C50" s="47">
        <v>2006</v>
      </c>
      <c r="D50" s="47" t="s">
        <v>57</v>
      </c>
      <c r="E50" s="47">
        <v>57</v>
      </c>
      <c r="F50" s="47" t="s">
        <v>259</v>
      </c>
      <c r="G50" s="47" t="s">
        <v>259</v>
      </c>
      <c r="H50" s="47">
        <v>18</v>
      </c>
      <c r="I50" s="47">
        <v>78</v>
      </c>
    </row>
    <row r="51" spans="1:9" x14ac:dyDescent="0.25">
      <c r="A51" s="48" t="str">
        <f t="shared" si="0"/>
        <v>London2006Vagina</v>
      </c>
      <c r="B51" s="47" t="s">
        <v>135</v>
      </c>
      <c r="C51" s="47">
        <v>2006</v>
      </c>
      <c r="D51" s="47" t="s">
        <v>93</v>
      </c>
      <c r="E51" s="47" t="s">
        <v>259</v>
      </c>
      <c r="F51" s="47" t="s">
        <v>259</v>
      </c>
      <c r="G51" s="47" t="s">
        <v>259</v>
      </c>
      <c r="H51" s="47" t="s">
        <v>259</v>
      </c>
      <c r="I51" s="47" t="s">
        <v>259</v>
      </c>
    </row>
    <row r="52" spans="1:9" x14ac:dyDescent="0.25">
      <c r="A52" s="48" t="str">
        <f t="shared" si="0"/>
        <v>London2006Vulva</v>
      </c>
      <c r="B52" s="47" t="s">
        <v>135</v>
      </c>
      <c r="C52" s="47">
        <v>2006</v>
      </c>
      <c r="D52" s="47" t="s">
        <v>59</v>
      </c>
      <c r="E52" s="47">
        <v>11</v>
      </c>
      <c r="F52" s="47" t="s">
        <v>259</v>
      </c>
      <c r="G52" s="47" t="s">
        <v>259</v>
      </c>
      <c r="H52" s="47" t="s">
        <v>259</v>
      </c>
      <c r="I52" s="47">
        <v>12</v>
      </c>
    </row>
    <row r="53" spans="1:9" x14ac:dyDescent="0.25">
      <c r="A53" s="48" t="str">
        <f t="shared" si="0"/>
        <v>London2006 Total</v>
      </c>
      <c r="B53" s="47" t="s">
        <v>135</v>
      </c>
      <c r="C53" s="47" t="s">
        <v>75</v>
      </c>
      <c r="D53" s="47" t="s">
        <v>83</v>
      </c>
      <c r="E53" s="47">
        <v>6240</v>
      </c>
      <c r="F53" s="47">
        <v>201</v>
      </c>
      <c r="G53" s="47">
        <v>109</v>
      </c>
      <c r="H53" s="47">
        <v>890</v>
      </c>
      <c r="I53" s="47">
        <v>7440</v>
      </c>
    </row>
    <row r="54" spans="1:9" x14ac:dyDescent="0.25">
      <c r="A54" s="48" t="str">
        <f t="shared" si="0"/>
        <v>London2007Biliary tract cancer</v>
      </c>
      <c r="B54" s="47" t="s">
        <v>135</v>
      </c>
      <c r="C54" s="47">
        <v>2007</v>
      </c>
      <c r="D54" s="47" t="s">
        <v>38</v>
      </c>
      <c r="E54" s="47">
        <v>90</v>
      </c>
      <c r="F54" s="47" t="s">
        <v>259</v>
      </c>
      <c r="G54" s="47" t="s">
        <v>259</v>
      </c>
      <c r="H54" s="47">
        <v>9</v>
      </c>
      <c r="I54" s="47">
        <v>103</v>
      </c>
    </row>
    <row r="55" spans="1:9" x14ac:dyDescent="0.25">
      <c r="A55" s="48" t="str">
        <f t="shared" si="0"/>
        <v>London2007Bladder</v>
      </c>
      <c r="B55" s="47" t="s">
        <v>135</v>
      </c>
      <c r="C55" s="47">
        <v>2007</v>
      </c>
      <c r="D55" s="47" t="s">
        <v>14</v>
      </c>
      <c r="E55" s="47">
        <v>183</v>
      </c>
      <c r="F55" s="47" t="s">
        <v>259</v>
      </c>
      <c r="G55" s="47" t="s">
        <v>259</v>
      </c>
      <c r="H55" s="47">
        <v>30</v>
      </c>
      <c r="I55" s="47">
        <v>216</v>
      </c>
    </row>
    <row r="56" spans="1:9" x14ac:dyDescent="0.25">
      <c r="A56" s="48" t="str">
        <f t="shared" si="0"/>
        <v>London2007Bladder (in-situ)</v>
      </c>
      <c r="B56" s="47" t="s">
        <v>135</v>
      </c>
      <c r="C56" s="47">
        <v>2007</v>
      </c>
      <c r="D56" s="47" t="s">
        <v>94</v>
      </c>
      <c r="E56" s="47">
        <v>50</v>
      </c>
      <c r="F56" s="47" t="s">
        <v>259</v>
      </c>
      <c r="G56" s="47" t="s">
        <v>259</v>
      </c>
      <c r="H56" s="47">
        <v>14</v>
      </c>
      <c r="I56" s="47">
        <v>65</v>
      </c>
    </row>
    <row r="57" spans="1:9" x14ac:dyDescent="0.25">
      <c r="A57" s="48" t="str">
        <f t="shared" si="0"/>
        <v>London2007Brain</v>
      </c>
      <c r="B57" s="47" t="s">
        <v>135</v>
      </c>
      <c r="C57" s="47">
        <v>2007</v>
      </c>
      <c r="D57" s="47" t="s">
        <v>15</v>
      </c>
      <c r="E57" s="47">
        <v>205</v>
      </c>
      <c r="F57" s="47">
        <v>9</v>
      </c>
      <c r="G57" s="47">
        <v>6</v>
      </c>
      <c r="H57" s="47">
        <v>43</v>
      </c>
      <c r="I57" s="47">
        <v>263</v>
      </c>
    </row>
    <row r="58" spans="1:9" x14ac:dyDescent="0.25">
      <c r="A58" s="48" t="str">
        <f t="shared" si="0"/>
        <v>London2007Breast</v>
      </c>
      <c r="B58" s="47" t="s">
        <v>135</v>
      </c>
      <c r="C58" s="47">
        <v>2007</v>
      </c>
      <c r="D58" s="47" t="s">
        <v>18</v>
      </c>
      <c r="E58" s="47">
        <v>200</v>
      </c>
      <c r="F58" s="47">
        <v>5</v>
      </c>
      <c r="G58" s="47">
        <v>6</v>
      </c>
      <c r="H58" s="47">
        <v>29</v>
      </c>
      <c r="I58" s="47">
        <v>240</v>
      </c>
    </row>
    <row r="59" spans="1:9" x14ac:dyDescent="0.25">
      <c r="A59" s="48" t="str">
        <f t="shared" si="0"/>
        <v>London2007Breast (in-situ)</v>
      </c>
      <c r="B59" s="47" t="s">
        <v>135</v>
      </c>
      <c r="C59" s="47">
        <v>2007</v>
      </c>
      <c r="D59" s="47" t="s">
        <v>19</v>
      </c>
      <c r="E59" s="47" t="s">
        <v>259</v>
      </c>
      <c r="F59" s="47">
        <v>0</v>
      </c>
      <c r="G59" s="47" t="s">
        <v>259</v>
      </c>
      <c r="H59" s="47" t="s">
        <v>259</v>
      </c>
      <c r="I59" s="47">
        <v>5</v>
      </c>
    </row>
    <row r="60" spans="1:9" x14ac:dyDescent="0.25">
      <c r="A60" s="48" t="str">
        <f t="shared" si="0"/>
        <v>London2007Cancer of Unknown Primary</v>
      </c>
      <c r="B60" s="47" t="s">
        <v>135</v>
      </c>
      <c r="C60" s="47">
        <v>2007</v>
      </c>
      <c r="D60" s="47" t="s">
        <v>20</v>
      </c>
      <c r="E60" s="47">
        <v>430</v>
      </c>
      <c r="F60" s="47">
        <v>12</v>
      </c>
      <c r="G60" s="47">
        <v>9</v>
      </c>
      <c r="H60" s="47">
        <v>21</v>
      </c>
      <c r="I60" s="47">
        <v>472</v>
      </c>
    </row>
    <row r="61" spans="1:9" x14ac:dyDescent="0.25">
      <c r="A61" s="48" t="str">
        <f t="shared" si="0"/>
        <v>London2007Cervix</v>
      </c>
      <c r="B61" s="47" t="s">
        <v>135</v>
      </c>
      <c r="C61" s="47">
        <v>2007</v>
      </c>
      <c r="D61" s="47" t="s">
        <v>21</v>
      </c>
      <c r="E61" s="47">
        <v>40</v>
      </c>
      <c r="F61" s="47">
        <v>0</v>
      </c>
      <c r="G61" s="47" t="s">
        <v>259</v>
      </c>
      <c r="H61" s="47" t="s">
        <v>259</v>
      </c>
      <c r="I61" s="47">
        <v>46</v>
      </c>
    </row>
    <row r="62" spans="1:9" x14ac:dyDescent="0.25">
      <c r="A62" s="48" t="str">
        <f t="shared" si="0"/>
        <v>London2007Cervix (in-situ)</v>
      </c>
      <c r="B62" s="47" t="s">
        <v>135</v>
      </c>
      <c r="C62" s="47">
        <v>2007</v>
      </c>
      <c r="D62" s="47" t="s">
        <v>22</v>
      </c>
      <c r="E62" s="47">
        <v>40</v>
      </c>
      <c r="F62" s="47" t="s">
        <v>259</v>
      </c>
      <c r="G62" s="47" t="s">
        <v>259</v>
      </c>
      <c r="H62" s="47">
        <v>10</v>
      </c>
      <c r="I62" s="47">
        <v>51</v>
      </c>
    </row>
    <row r="63" spans="1:9" x14ac:dyDescent="0.25">
      <c r="A63" s="48" t="str">
        <f t="shared" si="0"/>
        <v>London2007Colorectal</v>
      </c>
      <c r="B63" s="47" t="s">
        <v>135</v>
      </c>
      <c r="C63" s="47">
        <v>2007</v>
      </c>
      <c r="D63" s="47" t="s">
        <v>23</v>
      </c>
      <c r="E63" s="47">
        <v>750</v>
      </c>
      <c r="F63" s="47">
        <v>29</v>
      </c>
      <c r="G63" s="47">
        <v>7</v>
      </c>
      <c r="H63" s="47">
        <v>76</v>
      </c>
      <c r="I63" s="47">
        <v>862</v>
      </c>
    </row>
    <row r="64" spans="1:9" x14ac:dyDescent="0.25">
      <c r="A64" s="48" t="str">
        <f t="shared" si="0"/>
        <v>London2007Head and neck – Larynx</v>
      </c>
      <c r="B64" s="47" t="s">
        <v>135</v>
      </c>
      <c r="C64" s="47">
        <v>2007</v>
      </c>
      <c r="D64" s="47" t="s">
        <v>62</v>
      </c>
      <c r="E64" s="47">
        <v>24</v>
      </c>
      <c r="F64" s="47" t="s">
        <v>259</v>
      </c>
      <c r="G64" s="47" t="s">
        <v>259</v>
      </c>
      <c r="H64" s="47">
        <v>8</v>
      </c>
      <c r="I64" s="47">
        <v>34</v>
      </c>
    </row>
    <row r="65" spans="1:9" x14ac:dyDescent="0.25">
      <c r="A65" s="48" t="str">
        <f t="shared" si="0"/>
        <v>London2007Head and Neck - non specific</v>
      </c>
      <c r="B65" s="47" t="s">
        <v>135</v>
      </c>
      <c r="C65" s="47">
        <v>2007</v>
      </c>
      <c r="D65" s="47" t="s">
        <v>27</v>
      </c>
      <c r="E65" s="47">
        <v>9</v>
      </c>
      <c r="F65" s="47" t="s">
        <v>259</v>
      </c>
      <c r="G65" s="47" t="s">
        <v>259</v>
      </c>
      <c r="H65" s="47" t="s">
        <v>259</v>
      </c>
      <c r="I65" s="47">
        <v>11</v>
      </c>
    </row>
    <row r="66" spans="1:9" x14ac:dyDescent="0.25">
      <c r="A66" s="48" t="str">
        <f t="shared" si="0"/>
        <v>London2007Head and neck - Oral cavity</v>
      </c>
      <c r="B66" s="47" t="s">
        <v>135</v>
      </c>
      <c r="C66" s="47">
        <v>2007</v>
      </c>
      <c r="D66" s="47" t="s">
        <v>24</v>
      </c>
      <c r="E66" s="47">
        <v>15</v>
      </c>
      <c r="F66" s="47" t="s">
        <v>259</v>
      </c>
      <c r="G66" s="47" t="s">
        <v>259</v>
      </c>
      <c r="H66" s="47">
        <v>12</v>
      </c>
      <c r="I66" s="47">
        <v>28</v>
      </c>
    </row>
    <row r="67" spans="1:9" x14ac:dyDescent="0.25">
      <c r="A67" s="48" t="str">
        <f t="shared" si="0"/>
        <v>London2007Head and neck - Oropharynx</v>
      </c>
      <c r="B67" s="47" t="s">
        <v>135</v>
      </c>
      <c r="C67" s="47">
        <v>2007</v>
      </c>
      <c r="D67" s="47" t="s">
        <v>25</v>
      </c>
      <c r="E67" s="47">
        <v>9</v>
      </c>
      <c r="F67" s="47">
        <v>0</v>
      </c>
      <c r="G67" s="47" t="s">
        <v>259</v>
      </c>
      <c r="H67" s="47" t="s">
        <v>259</v>
      </c>
      <c r="I67" s="47">
        <v>13</v>
      </c>
    </row>
    <row r="68" spans="1:9" x14ac:dyDescent="0.25">
      <c r="A68" s="48" t="str">
        <f t="shared" si="0"/>
        <v>London2007Head and neck - Other (excl. oral cavity, oropharynx, larynx &amp; thyroid)</v>
      </c>
      <c r="B68" s="47" t="s">
        <v>135</v>
      </c>
      <c r="C68" s="47">
        <v>2007</v>
      </c>
      <c r="D68" s="47" t="s">
        <v>28</v>
      </c>
      <c r="E68" s="47">
        <v>18</v>
      </c>
      <c r="F68" s="47" t="s">
        <v>259</v>
      </c>
      <c r="G68" s="47" t="s">
        <v>259</v>
      </c>
      <c r="H68" s="47">
        <v>9</v>
      </c>
      <c r="I68" s="47">
        <v>28</v>
      </c>
    </row>
    <row r="69" spans="1:9" x14ac:dyDescent="0.25">
      <c r="A69" s="48" t="str">
        <f t="shared" si="0"/>
        <v>London2007Head and neck – Thyroid</v>
      </c>
      <c r="B69" s="47" t="s">
        <v>135</v>
      </c>
      <c r="C69" s="47">
        <v>2007</v>
      </c>
      <c r="D69" s="47" t="s">
        <v>26</v>
      </c>
      <c r="E69" s="47">
        <v>16</v>
      </c>
      <c r="F69" s="47">
        <v>0</v>
      </c>
      <c r="G69" s="47">
        <v>0</v>
      </c>
      <c r="H69" s="47">
        <v>5</v>
      </c>
      <c r="I69" s="47">
        <v>21</v>
      </c>
    </row>
    <row r="70" spans="1:9" x14ac:dyDescent="0.25">
      <c r="A70" s="48" t="str">
        <f t="shared" ref="A70:A133" si="1">CONCATENATE(B70,C70,D70)</f>
        <v>London2007Hodgkin lymphoma</v>
      </c>
      <c r="B70" s="47" t="s">
        <v>135</v>
      </c>
      <c r="C70" s="47">
        <v>2007</v>
      </c>
      <c r="D70" s="47" t="s">
        <v>29</v>
      </c>
      <c r="E70" s="47">
        <v>36</v>
      </c>
      <c r="F70" s="47">
        <v>0</v>
      </c>
      <c r="G70" s="47">
        <v>0</v>
      </c>
      <c r="H70" s="47">
        <v>9</v>
      </c>
      <c r="I70" s="47">
        <v>45</v>
      </c>
    </row>
    <row r="71" spans="1:9" x14ac:dyDescent="0.25">
      <c r="A71" s="48" t="str">
        <f t="shared" si="1"/>
        <v>London2007Intracranial endocrine</v>
      </c>
      <c r="B71" s="47" t="s">
        <v>135</v>
      </c>
      <c r="C71" s="47">
        <v>2007</v>
      </c>
      <c r="D71" s="47" t="s">
        <v>92</v>
      </c>
      <c r="E71" s="47">
        <v>5</v>
      </c>
      <c r="F71" s="47" t="s">
        <v>259</v>
      </c>
      <c r="G71" s="47" t="s">
        <v>259</v>
      </c>
      <c r="H71" s="47" t="s">
        <v>259</v>
      </c>
      <c r="I71" s="47">
        <v>6</v>
      </c>
    </row>
    <row r="72" spans="1:9" x14ac:dyDescent="0.25">
      <c r="A72" s="48" t="str">
        <f t="shared" si="1"/>
        <v>London2007Kidney</v>
      </c>
      <c r="B72" s="47" t="s">
        <v>135</v>
      </c>
      <c r="C72" s="47">
        <v>2007</v>
      </c>
      <c r="D72" s="47" t="s">
        <v>31</v>
      </c>
      <c r="E72" s="47">
        <v>134</v>
      </c>
      <c r="F72" s="47" t="s">
        <v>259</v>
      </c>
      <c r="G72" s="47" t="s">
        <v>259</v>
      </c>
      <c r="H72" s="47">
        <v>21</v>
      </c>
      <c r="I72" s="47">
        <v>158</v>
      </c>
    </row>
    <row r="73" spans="1:9" x14ac:dyDescent="0.25">
      <c r="A73" s="48" t="str">
        <f t="shared" si="1"/>
        <v>London2007Leukaemia: acute myeloid</v>
      </c>
      <c r="B73" s="47" t="s">
        <v>135</v>
      </c>
      <c r="C73" s="47">
        <v>2007</v>
      </c>
      <c r="D73" s="47" t="s">
        <v>33</v>
      </c>
      <c r="E73" s="47">
        <v>108</v>
      </c>
      <c r="F73" s="47" t="s">
        <v>259</v>
      </c>
      <c r="G73" s="47" t="s">
        <v>259</v>
      </c>
      <c r="H73" s="47">
        <v>17</v>
      </c>
      <c r="I73" s="47">
        <v>132</v>
      </c>
    </row>
    <row r="74" spans="1:9" x14ac:dyDescent="0.25">
      <c r="A74" s="48" t="str">
        <f t="shared" si="1"/>
        <v>London2007Leukaemia: chronic lymphocytic</v>
      </c>
      <c r="B74" s="47" t="s">
        <v>135</v>
      </c>
      <c r="C74" s="47">
        <v>2007</v>
      </c>
      <c r="D74" s="47" t="s">
        <v>34</v>
      </c>
      <c r="E74" s="47">
        <v>33</v>
      </c>
      <c r="F74" s="47" t="s">
        <v>259</v>
      </c>
      <c r="G74" s="47" t="s">
        <v>259</v>
      </c>
      <c r="H74" s="47">
        <v>6</v>
      </c>
      <c r="I74" s="47">
        <v>41</v>
      </c>
    </row>
    <row r="75" spans="1:9" x14ac:dyDescent="0.25">
      <c r="A75" s="48" t="str">
        <f t="shared" si="1"/>
        <v>London2007Leukaemia: other (all excluding AML and CLL)</v>
      </c>
      <c r="B75" s="47" t="s">
        <v>135</v>
      </c>
      <c r="C75" s="47">
        <v>2007</v>
      </c>
      <c r="D75" s="47" t="s">
        <v>35</v>
      </c>
      <c r="E75" s="47">
        <v>51</v>
      </c>
      <c r="F75" s="47" t="s">
        <v>259</v>
      </c>
      <c r="G75" s="47" t="s">
        <v>259</v>
      </c>
      <c r="H75" s="47">
        <v>21</v>
      </c>
      <c r="I75" s="47">
        <v>78</v>
      </c>
    </row>
    <row r="76" spans="1:9" x14ac:dyDescent="0.25">
      <c r="A76" s="48" t="str">
        <f t="shared" si="1"/>
        <v>London2007Liver (excl intrahepatic bile duct)</v>
      </c>
      <c r="B76" s="47" t="s">
        <v>135</v>
      </c>
      <c r="C76" s="47">
        <v>2007</v>
      </c>
      <c r="D76" s="47" t="s">
        <v>37</v>
      </c>
      <c r="E76" s="47">
        <v>97</v>
      </c>
      <c r="F76" s="47" t="s">
        <v>259</v>
      </c>
      <c r="G76" s="47" t="s">
        <v>259</v>
      </c>
      <c r="H76" s="47">
        <v>10</v>
      </c>
      <c r="I76" s="47">
        <v>111</v>
      </c>
    </row>
    <row r="77" spans="1:9" x14ac:dyDescent="0.25">
      <c r="A77" s="48" t="str">
        <f t="shared" si="1"/>
        <v>London2007Lung</v>
      </c>
      <c r="B77" s="47" t="s">
        <v>135</v>
      </c>
      <c r="C77" s="47">
        <v>2007</v>
      </c>
      <c r="D77" s="47" t="s">
        <v>39</v>
      </c>
      <c r="E77" s="47">
        <v>1288</v>
      </c>
      <c r="F77" s="47">
        <v>33</v>
      </c>
      <c r="G77" s="47">
        <v>18</v>
      </c>
      <c r="H77" s="47">
        <v>125</v>
      </c>
      <c r="I77" s="47">
        <v>1464</v>
      </c>
    </row>
    <row r="78" spans="1:9" x14ac:dyDescent="0.25">
      <c r="A78" s="48" t="str">
        <f t="shared" si="1"/>
        <v>London2007Melanoma</v>
      </c>
      <c r="B78" s="47" t="s">
        <v>135</v>
      </c>
      <c r="C78" s="47">
        <v>2007</v>
      </c>
      <c r="D78" s="47" t="s">
        <v>40</v>
      </c>
      <c r="E78" s="47">
        <v>26</v>
      </c>
      <c r="F78" s="47">
        <v>0</v>
      </c>
      <c r="G78" s="47">
        <v>0</v>
      </c>
      <c r="H78" s="47">
        <v>8</v>
      </c>
      <c r="I78" s="47">
        <v>34</v>
      </c>
    </row>
    <row r="79" spans="1:9" x14ac:dyDescent="0.25">
      <c r="A79" s="48" t="str">
        <f t="shared" si="1"/>
        <v>London2007Meninges</v>
      </c>
      <c r="B79" s="47" t="s">
        <v>135</v>
      </c>
      <c r="C79" s="47">
        <v>2007</v>
      </c>
      <c r="D79" s="47" t="s">
        <v>16</v>
      </c>
      <c r="E79" s="47">
        <v>59</v>
      </c>
      <c r="F79" s="47" t="s">
        <v>259</v>
      </c>
      <c r="G79" s="47" t="s">
        <v>259</v>
      </c>
      <c r="H79" s="47">
        <v>17</v>
      </c>
      <c r="I79" s="47">
        <v>83</v>
      </c>
    </row>
    <row r="80" spans="1:9" x14ac:dyDescent="0.25">
      <c r="A80" s="48" t="str">
        <f t="shared" si="1"/>
        <v>London2007Mesothelioma</v>
      </c>
      <c r="B80" s="47" t="s">
        <v>135</v>
      </c>
      <c r="C80" s="47">
        <v>2007</v>
      </c>
      <c r="D80" s="47" t="s">
        <v>41</v>
      </c>
      <c r="E80" s="47">
        <v>75</v>
      </c>
      <c r="F80" s="47" t="s">
        <v>259</v>
      </c>
      <c r="G80" s="47" t="s">
        <v>259</v>
      </c>
      <c r="H80" s="47">
        <v>9</v>
      </c>
      <c r="I80" s="47">
        <v>88</v>
      </c>
    </row>
    <row r="81" spans="1:9" x14ac:dyDescent="0.25">
      <c r="A81" s="48" t="str">
        <f t="shared" si="1"/>
        <v>London2007Multiple myeloma</v>
      </c>
      <c r="B81" s="47" t="s">
        <v>135</v>
      </c>
      <c r="C81" s="47">
        <v>2007</v>
      </c>
      <c r="D81" s="47" t="s">
        <v>42</v>
      </c>
      <c r="E81" s="47">
        <v>135</v>
      </c>
      <c r="F81" s="47" t="s">
        <v>259</v>
      </c>
      <c r="G81" s="47" t="s">
        <v>259</v>
      </c>
      <c r="H81" s="47">
        <v>30</v>
      </c>
      <c r="I81" s="47">
        <v>172</v>
      </c>
    </row>
    <row r="82" spans="1:9" x14ac:dyDescent="0.25">
      <c r="A82" s="48" t="str">
        <f t="shared" si="1"/>
        <v>London2007Non-Hodgkin lymphoma</v>
      </c>
      <c r="B82" s="47" t="s">
        <v>135</v>
      </c>
      <c r="C82" s="47">
        <v>2007</v>
      </c>
      <c r="D82" s="47" t="s">
        <v>30</v>
      </c>
      <c r="E82" s="47">
        <v>266</v>
      </c>
      <c r="F82" s="47">
        <v>9</v>
      </c>
      <c r="G82" s="47">
        <v>5</v>
      </c>
      <c r="H82" s="47">
        <v>54</v>
      </c>
      <c r="I82" s="47">
        <v>334</v>
      </c>
    </row>
    <row r="83" spans="1:9" x14ac:dyDescent="0.25">
      <c r="A83" s="48" t="str">
        <f t="shared" si="1"/>
        <v>London2007Oesophagus</v>
      </c>
      <c r="B83" s="47" t="s">
        <v>135</v>
      </c>
      <c r="C83" s="47">
        <v>2007</v>
      </c>
      <c r="D83" s="47" t="s">
        <v>43</v>
      </c>
      <c r="E83" s="47">
        <v>161</v>
      </c>
      <c r="F83" s="47">
        <v>5</v>
      </c>
      <c r="G83" s="47">
        <v>0</v>
      </c>
      <c r="H83" s="47">
        <v>12</v>
      </c>
      <c r="I83" s="47">
        <v>178</v>
      </c>
    </row>
    <row r="84" spans="1:9" x14ac:dyDescent="0.25">
      <c r="A84" s="48" t="str">
        <f t="shared" si="1"/>
        <v>London2007Other and unspecified urinary</v>
      </c>
      <c r="B84" s="47" t="s">
        <v>135</v>
      </c>
      <c r="C84" s="47">
        <v>2007</v>
      </c>
      <c r="D84" s="47" t="s">
        <v>32</v>
      </c>
      <c r="E84" s="47">
        <v>12</v>
      </c>
      <c r="F84" s="47" t="s">
        <v>259</v>
      </c>
      <c r="G84" s="47" t="s">
        <v>259</v>
      </c>
      <c r="H84" s="47" t="s">
        <v>259</v>
      </c>
      <c r="I84" s="47">
        <v>15</v>
      </c>
    </row>
    <row r="85" spans="1:9" x14ac:dyDescent="0.25">
      <c r="A85" s="48" t="str">
        <f t="shared" si="1"/>
        <v>London2007Other CNS and intracranial tumours</v>
      </c>
      <c r="B85" s="47" t="s">
        <v>135</v>
      </c>
      <c r="C85" s="47">
        <v>2007</v>
      </c>
      <c r="D85" s="47" t="s">
        <v>17</v>
      </c>
      <c r="E85" s="47">
        <v>9</v>
      </c>
      <c r="F85" s="47" t="s">
        <v>259</v>
      </c>
      <c r="G85" s="47" t="s">
        <v>259</v>
      </c>
      <c r="H85" s="47">
        <v>15</v>
      </c>
      <c r="I85" s="47">
        <v>25</v>
      </c>
    </row>
    <row r="86" spans="1:9" x14ac:dyDescent="0.25">
      <c r="A86" s="48" t="str">
        <f t="shared" si="1"/>
        <v>London2007Other haematological malignancies</v>
      </c>
      <c r="B86" s="47" t="s">
        <v>135</v>
      </c>
      <c r="C86" s="47">
        <v>2007</v>
      </c>
      <c r="D86" s="47" t="s">
        <v>36</v>
      </c>
      <c r="E86" s="47">
        <v>28</v>
      </c>
      <c r="F86" s="47" t="s">
        <v>259</v>
      </c>
      <c r="G86" s="47" t="s">
        <v>259</v>
      </c>
      <c r="H86" s="47">
        <v>5</v>
      </c>
      <c r="I86" s="47">
        <v>36</v>
      </c>
    </row>
    <row r="87" spans="1:9" x14ac:dyDescent="0.25">
      <c r="A87" s="48" t="str">
        <f t="shared" si="1"/>
        <v>London2007Other malignant neoplasms</v>
      </c>
      <c r="B87" s="47" t="s">
        <v>135</v>
      </c>
      <c r="C87" s="47">
        <v>2007</v>
      </c>
      <c r="D87" s="47" t="s">
        <v>44</v>
      </c>
      <c r="E87" s="47">
        <v>119</v>
      </c>
      <c r="F87" s="47" t="s">
        <v>259</v>
      </c>
      <c r="G87" s="47" t="s">
        <v>259</v>
      </c>
      <c r="H87" s="47">
        <v>20</v>
      </c>
      <c r="I87" s="47">
        <v>149</v>
      </c>
    </row>
    <row r="88" spans="1:9" x14ac:dyDescent="0.25">
      <c r="A88" s="48" t="str">
        <f t="shared" si="1"/>
        <v>London2007Ovary</v>
      </c>
      <c r="B88" s="47" t="s">
        <v>135</v>
      </c>
      <c r="C88" s="47">
        <v>2007</v>
      </c>
      <c r="D88" s="47" t="s">
        <v>45</v>
      </c>
      <c r="E88" s="47">
        <v>171</v>
      </c>
      <c r="F88" s="47" t="s">
        <v>259</v>
      </c>
      <c r="G88" s="47" t="s">
        <v>259</v>
      </c>
      <c r="H88" s="47">
        <v>13</v>
      </c>
      <c r="I88" s="47">
        <v>190</v>
      </c>
    </row>
    <row r="89" spans="1:9" x14ac:dyDescent="0.25">
      <c r="A89" s="48" t="str">
        <f t="shared" si="1"/>
        <v>London2007Pancreas</v>
      </c>
      <c r="B89" s="47" t="s">
        <v>135</v>
      </c>
      <c r="C89" s="47">
        <v>2007</v>
      </c>
      <c r="D89" s="47" t="s">
        <v>46</v>
      </c>
      <c r="E89" s="47">
        <v>344</v>
      </c>
      <c r="F89" s="47" t="s">
        <v>259</v>
      </c>
      <c r="G89" s="47" t="s">
        <v>259</v>
      </c>
      <c r="H89" s="47">
        <v>23</v>
      </c>
      <c r="I89" s="47">
        <v>380</v>
      </c>
    </row>
    <row r="90" spans="1:9" x14ac:dyDescent="0.25">
      <c r="A90" s="48" t="str">
        <f t="shared" si="1"/>
        <v>London2007Penis</v>
      </c>
      <c r="B90" s="47" t="s">
        <v>135</v>
      </c>
      <c r="C90" s="47">
        <v>2007</v>
      </c>
      <c r="D90" s="47" t="s">
        <v>90</v>
      </c>
      <c r="E90" s="47" t="s">
        <v>259</v>
      </c>
      <c r="F90" s="47">
        <v>0</v>
      </c>
      <c r="G90" s="47">
        <v>0</v>
      </c>
      <c r="H90" s="47" t="s">
        <v>259</v>
      </c>
      <c r="I90" s="47">
        <v>5</v>
      </c>
    </row>
    <row r="91" spans="1:9" x14ac:dyDescent="0.25">
      <c r="A91" s="48" t="str">
        <f t="shared" si="1"/>
        <v>London2007Prostate</v>
      </c>
      <c r="B91" s="47" t="s">
        <v>135</v>
      </c>
      <c r="C91" s="47">
        <v>2007</v>
      </c>
      <c r="D91" s="47" t="s">
        <v>47</v>
      </c>
      <c r="E91" s="47">
        <v>308</v>
      </c>
      <c r="F91" s="47">
        <v>6</v>
      </c>
      <c r="G91" s="47">
        <v>8</v>
      </c>
      <c r="H91" s="47">
        <v>75</v>
      </c>
      <c r="I91" s="47">
        <v>397</v>
      </c>
    </row>
    <row r="92" spans="1:9" x14ac:dyDescent="0.25">
      <c r="A92" s="48" t="str">
        <f t="shared" si="1"/>
        <v>London2007Sarcoma: Bone</v>
      </c>
      <c r="B92" s="47" t="s">
        <v>135</v>
      </c>
      <c r="C92" s="47">
        <v>2007</v>
      </c>
      <c r="D92" s="47" t="s">
        <v>49</v>
      </c>
      <c r="E92" s="47" t="s">
        <v>259</v>
      </c>
      <c r="F92" s="47">
        <v>0</v>
      </c>
      <c r="G92" s="47" t="s">
        <v>259</v>
      </c>
      <c r="H92" s="47" t="s">
        <v>259</v>
      </c>
      <c r="I92" s="47">
        <v>8</v>
      </c>
    </row>
    <row r="93" spans="1:9" x14ac:dyDescent="0.25">
      <c r="A93" s="48" t="str">
        <f t="shared" si="1"/>
        <v>London2007Sarcoma: connective and soft tissue</v>
      </c>
      <c r="B93" s="47" t="s">
        <v>135</v>
      </c>
      <c r="C93" s="47">
        <v>2007</v>
      </c>
      <c r="D93" s="47" t="s">
        <v>51</v>
      </c>
      <c r="E93" s="47">
        <v>34</v>
      </c>
      <c r="F93" s="47" t="s">
        <v>259</v>
      </c>
      <c r="G93" s="47" t="s">
        <v>259</v>
      </c>
      <c r="H93" s="47">
        <v>6</v>
      </c>
      <c r="I93" s="47">
        <v>43</v>
      </c>
    </row>
    <row r="94" spans="1:9" x14ac:dyDescent="0.25">
      <c r="A94" s="48" t="str">
        <f t="shared" si="1"/>
        <v>London2007Small Intestine</v>
      </c>
      <c r="B94" s="47" t="s">
        <v>135</v>
      </c>
      <c r="C94" s="47">
        <v>2007</v>
      </c>
      <c r="D94" s="47" t="s">
        <v>88</v>
      </c>
      <c r="E94" s="47">
        <v>37</v>
      </c>
      <c r="F94" s="47">
        <v>0</v>
      </c>
      <c r="G94" s="47" t="s">
        <v>259</v>
      </c>
      <c r="H94" s="47" t="s">
        <v>259</v>
      </c>
      <c r="I94" s="47">
        <v>39</v>
      </c>
    </row>
    <row r="95" spans="1:9" x14ac:dyDescent="0.25">
      <c r="A95" s="48" t="str">
        <f t="shared" si="1"/>
        <v>London2007Spinal cord and Cranial nerves</v>
      </c>
      <c r="B95" s="47" t="s">
        <v>135</v>
      </c>
      <c r="C95" s="47">
        <v>2007</v>
      </c>
      <c r="D95" s="47" t="s">
        <v>91</v>
      </c>
      <c r="E95" s="47">
        <v>0</v>
      </c>
      <c r="F95" s="47">
        <v>0</v>
      </c>
      <c r="G95" s="47" t="s">
        <v>259</v>
      </c>
      <c r="H95" s="47" t="s">
        <v>259</v>
      </c>
      <c r="I95" s="47" t="s">
        <v>259</v>
      </c>
    </row>
    <row r="96" spans="1:9" x14ac:dyDescent="0.25">
      <c r="A96" s="48" t="str">
        <f t="shared" si="1"/>
        <v>London2007Stomach</v>
      </c>
      <c r="B96" s="47" t="s">
        <v>135</v>
      </c>
      <c r="C96" s="47">
        <v>2007</v>
      </c>
      <c r="D96" s="47" t="s">
        <v>53</v>
      </c>
      <c r="E96" s="47">
        <v>242</v>
      </c>
      <c r="F96" s="47" t="s">
        <v>259</v>
      </c>
      <c r="G96" s="47" t="s">
        <v>259</v>
      </c>
      <c r="H96" s="47">
        <v>12</v>
      </c>
      <c r="I96" s="47">
        <v>263</v>
      </c>
    </row>
    <row r="97" spans="1:9" x14ac:dyDescent="0.25">
      <c r="A97" s="48" t="str">
        <f t="shared" si="1"/>
        <v>London2007Testis</v>
      </c>
      <c r="B97" s="47" t="s">
        <v>135</v>
      </c>
      <c r="C97" s="47">
        <v>2007</v>
      </c>
      <c r="D97" s="47" t="s">
        <v>55</v>
      </c>
      <c r="E97" s="47">
        <v>19</v>
      </c>
      <c r="F97" s="47" t="s">
        <v>259</v>
      </c>
      <c r="G97" s="47" t="s">
        <v>259</v>
      </c>
      <c r="H97" s="47" t="s">
        <v>259</v>
      </c>
      <c r="I97" s="47">
        <v>27</v>
      </c>
    </row>
    <row r="98" spans="1:9" x14ac:dyDescent="0.25">
      <c r="A98" s="48" t="str">
        <f t="shared" si="1"/>
        <v>London2007Uterus</v>
      </c>
      <c r="B98" s="47" t="s">
        <v>135</v>
      </c>
      <c r="C98" s="47">
        <v>2007</v>
      </c>
      <c r="D98" s="47" t="s">
        <v>57</v>
      </c>
      <c r="E98" s="47">
        <v>61</v>
      </c>
      <c r="F98" s="47" t="s">
        <v>259</v>
      </c>
      <c r="G98" s="47" t="s">
        <v>259</v>
      </c>
      <c r="H98" s="47">
        <v>17</v>
      </c>
      <c r="I98" s="47">
        <v>80</v>
      </c>
    </row>
    <row r="99" spans="1:9" x14ac:dyDescent="0.25">
      <c r="A99" s="48" t="str">
        <f t="shared" si="1"/>
        <v>London2007Vagina</v>
      </c>
      <c r="B99" s="47" t="s">
        <v>135</v>
      </c>
      <c r="C99" s="47">
        <v>2007</v>
      </c>
      <c r="D99" s="47" t="s">
        <v>93</v>
      </c>
      <c r="E99" s="47" t="s">
        <v>259</v>
      </c>
      <c r="F99" s="47" t="s">
        <v>259</v>
      </c>
      <c r="G99" s="47" t="s">
        <v>259</v>
      </c>
      <c r="H99" s="47" t="s">
        <v>259</v>
      </c>
      <c r="I99" s="47" t="s">
        <v>259</v>
      </c>
    </row>
    <row r="100" spans="1:9" x14ac:dyDescent="0.25">
      <c r="A100" s="48" t="str">
        <f t="shared" si="1"/>
        <v>London2007Vulva</v>
      </c>
      <c r="B100" s="47" t="s">
        <v>135</v>
      </c>
      <c r="C100" s="47">
        <v>2007</v>
      </c>
      <c r="D100" s="47" t="s">
        <v>59</v>
      </c>
      <c r="E100" s="47">
        <v>5</v>
      </c>
      <c r="F100" s="47">
        <v>0</v>
      </c>
      <c r="G100" s="47" t="s">
        <v>259</v>
      </c>
      <c r="H100" s="47" t="s">
        <v>259</v>
      </c>
      <c r="I100" s="47">
        <v>8</v>
      </c>
    </row>
    <row r="101" spans="1:9" x14ac:dyDescent="0.25">
      <c r="A101" s="48" t="str">
        <f t="shared" si="1"/>
        <v>London2007 Total</v>
      </c>
      <c r="B101" s="47" t="s">
        <v>135</v>
      </c>
      <c r="C101" s="47" t="s">
        <v>76</v>
      </c>
      <c r="D101" s="47" t="s">
        <v>83</v>
      </c>
      <c r="E101" s="47">
        <v>5953</v>
      </c>
      <c r="F101" s="47">
        <v>175</v>
      </c>
      <c r="G101" s="47">
        <v>107</v>
      </c>
      <c r="H101" s="47">
        <v>817</v>
      </c>
      <c r="I101" s="47">
        <v>7052</v>
      </c>
    </row>
    <row r="102" spans="1:9" x14ac:dyDescent="0.25">
      <c r="A102" s="48" t="str">
        <f t="shared" si="1"/>
        <v>London2008Biliary tract cancer</v>
      </c>
      <c r="B102" s="47" t="s">
        <v>135</v>
      </c>
      <c r="C102" s="47">
        <v>2008</v>
      </c>
      <c r="D102" s="47" t="s">
        <v>38</v>
      </c>
      <c r="E102" s="47">
        <v>87</v>
      </c>
      <c r="F102" s="47" t="s">
        <v>259</v>
      </c>
      <c r="G102" s="47" t="s">
        <v>259</v>
      </c>
      <c r="H102" s="47">
        <v>13</v>
      </c>
      <c r="I102" s="47">
        <v>106</v>
      </c>
    </row>
    <row r="103" spans="1:9" x14ac:dyDescent="0.25">
      <c r="A103" s="48" t="str">
        <f t="shared" si="1"/>
        <v>London2008Bladder</v>
      </c>
      <c r="B103" s="47" t="s">
        <v>135</v>
      </c>
      <c r="C103" s="47">
        <v>2008</v>
      </c>
      <c r="D103" s="47" t="s">
        <v>14</v>
      </c>
      <c r="E103" s="47">
        <v>170</v>
      </c>
      <c r="F103" s="47" t="s">
        <v>259</v>
      </c>
      <c r="G103" s="47" t="s">
        <v>259</v>
      </c>
      <c r="H103" s="47">
        <v>31</v>
      </c>
      <c r="I103" s="47">
        <v>210</v>
      </c>
    </row>
    <row r="104" spans="1:9" x14ac:dyDescent="0.25">
      <c r="A104" s="48" t="str">
        <f t="shared" si="1"/>
        <v>London2008Bladder (in-situ)</v>
      </c>
      <c r="B104" s="47" t="s">
        <v>135</v>
      </c>
      <c r="C104" s="47">
        <v>2008</v>
      </c>
      <c r="D104" s="47" t="s">
        <v>94</v>
      </c>
      <c r="E104" s="47">
        <v>35</v>
      </c>
      <c r="F104" s="47" t="s">
        <v>259</v>
      </c>
      <c r="G104" s="47" t="s">
        <v>259</v>
      </c>
      <c r="H104" s="47">
        <v>10</v>
      </c>
      <c r="I104" s="47">
        <v>49</v>
      </c>
    </row>
    <row r="105" spans="1:9" x14ac:dyDescent="0.25">
      <c r="A105" s="48" t="str">
        <f t="shared" si="1"/>
        <v>London2008Brain</v>
      </c>
      <c r="B105" s="47" t="s">
        <v>135</v>
      </c>
      <c r="C105" s="47">
        <v>2008</v>
      </c>
      <c r="D105" s="47" t="s">
        <v>15</v>
      </c>
      <c r="E105" s="47">
        <v>240</v>
      </c>
      <c r="F105" s="47">
        <v>12</v>
      </c>
      <c r="G105" s="47">
        <v>9</v>
      </c>
      <c r="H105" s="47">
        <v>43</v>
      </c>
      <c r="I105" s="47">
        <v>304</v>
      </c>
    </row>
    <row r="106" spans="1:9" x14ac:dyDescent="0.25">
      <c r="A106" s="48" t="str">
        <f t="shared" si="1"/>
        <v>London2008Breast</v>
      </c>
      <c r="B106" s="47" t="s">
        <v>135</v>
      </c>
      <c r="C106" s="47">
        <v>2008</v>
      </c>
      <c r="D106" s="47" t="s">
        <v>18</v>
      </c>
      <c r="E106" s="47">
        <v>199</v>
      </c>
      <c r="F106" s="47">
        <v>9</v>
      </c>
      <c r="G106" s="47">
        <v>7</v>
      </c>
      <c r="H106" s="47">
        <v>28</v>
      </c>
      <c r="I106" s="47">
        <v>243</v>
      </c>
    </row>
    <row r="107" spans="1:9" x14ac:dyDescent="0.25">
      <c r="A107" s="48" t="str">
        <f t="shared" si="1"/>
        <v>London2008Breast (in-situ)</v>
      </c>
      <c r="B107" s="47" t="s">
        <v>135</v>
      </c>
      <c r="C107" s="47">
        <v>2008</v>
      </c>
      <c r="D107" s="47" t="s">
        <v>19</v>
      </c>
      <c r="E107" s="47" t="s">
        <v>259</v>
      </c>
      <c r="F107" s="47">
        <v>0</v>
      </c>
      <c r="G107" s="47" t="s">
        <v>259</v>
      </c>
      <c r="H107" s="47" t="s">
        <v>259</v>
      </c>
      <c r="I107" s="47">
        <v>7</v>
      </c>
    </row>
    <row r="108" spans="1:9" x14ac:dyDescent="0.25">
      <c r="A108" s="48" t="str">
        <f t="shared" si="1"/>
        <v>London2008Cancer of Unknown Primary</v>
      </c>
      <c r="B108" s="47" t="s">
        <v>135</v>
      </c>
      <c r="C108" s="47">
        <v>2008</v>
      </c>
      <c r="D108" s="47" t="s">
        <v>20</v>
      </c>
      <c r="E108" s="47">
        <v>435</v>
      </c>
      <c r="F108" s="47">
        <v>22</v>
      </c>
      <c r="G108" s="47">
        <v>11</v>
      </c>
      <c r="H108" s="47">
        <v>34</v>
      </c>
      <c r="I108" s="47">
        <v>502</v>
      </c>
    </row>
    <row r="109" spans="1:9" x14ac:dyDescent="0.25">
      <c r="A109" s="48" t="str">
        <f t="shared" si="1"/>
        <v>London2008Cervix</v>
      </c>
      <c r="B109" s="47" t="s">
        <v>135</v>
      </c>
      <c r="C109" s="47">
        <v>2008</v>
      </c>
      <c r="D109" s="47" t="s">
        <v>21</v>
      </c>
      <c r="E109" s="47">
        <v>22</v>
      </c>
      <c r="F109" s="47" t="s">
        <v>259</v>
      </c>
      <c r="G109" s="47" t="s">
        <v>259</v>
      </c>
      <c r="H109" s="47" t="s">
        <v>259</v>
      </c>
      <c r="I109" s="47">
        <v>26</v>
      </c>
    </row>
    <row r="110" spans="1:9" x14ac:dyDescent="0.25">
      <c r="A110" s="48" t="str">
        <f t="shared" si="1"/>
        <v>London2008Cervix (in-situ)</v>
      </c>
      <c r="B110" s="47" t="s">
        <v>135</v>
      </c>
      <c r="C110" s="47">
        <v>2008</v>
      </c>
      <c r="D110" s="47" t="s">
        <v>22</v>
      </c>
      <c r="E110" s="47">
        <v>13</v>
      </c>
      <c r="F110" s="47" t="s">
        <v>259</v>
      </c>
      <c r="G110" s="47" t="s">
        <v>259</v>
      </c>
      <c r="H110" s="47">
        <v>7</v>
      </c>
      <c r="I110" s="47">
        <v>25</v>
      </c>
    </row>
    <row r="111" spans="1:9" x14ac:dyDescent="0.25">
      <c r="A111" s="48" t="str">
        <f t="shared" si="1"/>
        <v>London2008CNS unspecified/unknown</v>
      </c>
      <c r="B111" s="47" t="s">
        <v>135</v>
      </c>
      <c r="C111" s="47">
        <v>2008</v>
      </c>
      <c r="D111" s="47" t="s">
        <v>89</v>
      </c>
      <c r="E111" s="47" t="s">
        <v>259</v>
      </c>
      <c r="F111" s="47" t="s">
        <v>259</v>
      </c>
      <c r="G111" s="47" t="s">
        <v>259</v>
      </c>
      <c r="H111" s="47" t="s">
        <v>259</v>
      </c>
      <c r="I111" s="47" t="s">
        <v>259</v>
      </c>
    </row>
    <row r="112" spans="1:9" x14ac:dyDescent="0.25">
      <c r="A112" s="48" t="str">
        <f t="shared" si="1"/>
        <v>London2008Colorectal</v>
      </c>
      <c r="B112" s="47" t="s">
        <v>135</v>
      </c>
      <c r="C112" s="47">
        <v>2008</v>
      </c>
      <c r="D112" s="47" t="s">
        <v>23</v>
      </c>
      <c r="E112" s="47">
        <v>834</v>
      </c>
      <c r="F112" s="47">
        <v>27</v>
      </c>
      <c r="G112" s="47">
        <v>16</v>
      </c>
      <c r="H112" s="47">
        <v>40</v>
      </c>
      <c r="I112" s="47">
        <v>917</v>
      </c>
    </row>
    <row r="113" spans="1:9" x14ac:dyDescent="0.25">
      <c r="A113" s="48" t="str">
        <f t="shared" si="1"/>
        <v>London2008Head and neck – Larynx</v>
      </c>
      <c r="B113" s="47" t="s">
        <v>135</v>
      </c>
      <c r="C113" s="47">
        <v>2008</v>
      </c>
      <c r="D113" s="47" t="s">
        <v>62</v>
      </c>
      <c r="E113" s="47">
        <v>27</v>
      </c>
      <c r="F113" s="47" t="s">
        <v>259</v>
      </c>
      <c r="G113" s="47" t="s">
        <v>259</v>
      </c>
      <c r="H113" s="47">
        <v>6</v>
      </c>
      <c r="I113" s="47">
        <v>34</v>
      </c>
    </row>
    <row r="114" spans="1:9" x14ac:dyDescent="0.25">
      <c r="A114" s="48" t="str">
        <f t="shared" si="1"/>
        <v>London2008Head and Neck - non specific</v>
      </c>
      <c r="B114" s="47" t="s">
        <v>135</v>
      </c>
      <c r="C114" s="47">
        <v>2008</v>
      </c>
      <c r="D114" s="47" t="s">
        <v>27</v>
      </c>
      <c r="E114" s="47">
        <v>7</v>
      </c>
      <c r="F114" s="47" t="s">
        <v>259</v>
      </c>
      <c r="G114" s="47" t="s">
        <v>259</v>
      </c>
      <c r="H114" s="47" t="s">
        <v>259</v>
      </c>
      <c r="I114" s="47">
        <v>9</v>
      </c>
    </row>
    <row r="115" spans="1:9" x14ac:dyDescent="0.25">
      <c r="A115" s="48" t="str">
        <f t="shared" si="1"/>
        <v>London2008Head and neck - Oral cavity</v>
      </c>
      <c r="B115" s="47" t="s">
        <v>135</v>
      </c>
      <c r="C115" s="47">
        <v>2008</v>
      </c>
      <c r="D115" s="47" t="s">
        <v>24</v>
      </c>
      <c r="E115" s="47">
        <v>16</v>
      </c>
      <c r="F115" s="47" t="s">
        <v>259</v>
      </c>
      <c r="G115" s="47" t="s">
        <v>259</v>
      </c>
      <c r="H115" s="47">
        <v>8</v>
      </c>
      <c r="I115" s="47">
        <v>27</v>
      </c>
    </row>
    <row r="116" spans="1:9" x14ac:dyDescent="0.25">
      <c r="A116" s="48" t="str">
        <f t="shared" si="1"/>
        <v>London2008Head and neck - Oropharynx</v>
      </c>
      <c r="B116" s="47" t="s">
        <v>135</v>
      </c>
      <c r="C116" s="47">
        <v>2008</v>
      </c>
      <c r="D116" s="47" t="s">
        <v>25</v>
      </c>
      <c r="E116" s="47">
        <v>16</v>
      </c>
      <c r="F116" s="47" t="s">
        <v>259</v>
      </c>
      <c r="G116" s="47" t="s">
        <v>259</v>
      </c>
      <c r="H116" s="47">
        <v>7</v>
      </c>
      <c r="I116" s="47">
        <v>27</v>
      </c>
    </row>
    <row r="117" spans="1:9" x14ac:dyDescent="0.25">
      <c r="A117" s="48" t="str">
        <f t="shared" si="1"/>
        <v>London2008Head and neck - Other (excl. oral cavity, oropharynx, larynx &amp; thyroid)</v>
      </c>
      <c r="B117" s="47" t="s">
        <v>135</v>
      </c>
      <c r="C117" s="47">
        <v>2008</v>
      </c>
      <c r="D117" s="47" t="s">
        <v>28</v>
      </c>
      <c r="E117" s="47">
        <v>15</v>
      </c>
      <c r="F117" s="47" t="s">
        <v>259</v>
      </c>
      <c r="G117" s="47" t="s">
        <v>259</v>
      </c>
      <c r="H117" s="47">
        <v>9</v>
      </c>
      <c r="I117" s="47">
        <v>26</v>
      </c>
    </row>
    <row r="118" spans="1:9" x14ac:dyDescent="0.25">
      <c r="A118" s="48" t="str">
        <f t="shared" si="1"/>
        <v>London2008Head and neck – Thyroid</v>
      </c>
      <c r="B118" s="47" t="s">
        <v>135</v>
      </c>
      <c r="C118" s="47">
        <v>2008</v>
      </c>
      <c r="D118" s="47" t="s">
        <v>26</v>
      </c>
      <c r="E118" s="47">
        <v>21</v>
      </c>
      <c r="F118" s="47" t="s">
        <v>259</v>
      </c>
      <c r="G118" s="47" t="s">
        <v>259</v>
      </c>
      <c r="H118" s="47">
        <v>8</v>
      </c>
      <c r="I118" s="47">
        <v>31</v>
      </c>
    </row>
    <row r="119" spans="1:9" x14ac:dyDescent="0.25">
      <c r="A119" s="48" t="str">
        <f t="shared" si="1"/>
        <v>London2008Hodgkin lymphoma</v>
      </c>
      <c r="B119" s="47" t="s">
        <v>135</v>
      </c>
      <c r="C119" s="47">
        <v>2008</v>
      </c>
      <c r="D119" s="47" t="s">
        <v>29</v>
      </c>
      <c r="E119" s="47">
        <v>28</v>
      </c>
      <c r="F119" s="47" t="s">
        <v>259</v>
      </c>
      <c r="G119" s="47" t="s">
        <v>259</v>
      </c>
      <c r="H119" s="47">
        <v>10</v>
      </c>
      <c r="I119" s="47">
        <v>40</v>
      </c>
    </row>
    <row r="120" spans="1:9" x14ac:dyDescent="0.25">
      <c r="A120" s="48" t="str">
        <f t="shared" si="1"/>
        <v>London2008Intracranial endocrine</v>
      </c>
      <c r="B120" s="47" t="s">
        <v>135</v>
      </c>
      <c r="C120" s="47">
        <v>2008</v>
      </c>
      <c r="D120" s="47" t="s">
        <v>92</v>
      </c>
      <c r="E120" s="47" t="s">
        <v>259</v>
      </c>
      <c r="F120" s="47">
        <v>0</v>
      </c>
      <c r="G120" s="47" t="s">
        <v>259</v>
      </c>
      <c r="H120" s="47" t="s">
        <v>259</v>
      </c>
      <c r="I120" s="47">
        <v>5</v>
      </c>
    </row>
    <row r="121" spans="1:9" x14ac:dyDescent="0.25">
      <c r="A121" s="48" t="str">
        <f t="shared" si="1"/>
        <v>London2008Kidney</v>
      </c>
      <c r="B121" s="47" t="s">
        <v>135</v>
      </c>
      <c r="C121" s="47">
        <v>2008</v>
      </c>
      <c r="D121" s="47" t="s">
        <v>31</v>
      </c>
      <c r="E121" s="47">
        <v>139</v>
      </c>
      <c r="F121" s="47" t="s">
        <v>259</v>
      </c>
      <c r="G121" s="47" t="s">
        <v>259</v>
      </c>
      <c r="H121" s="47">
        <v>13</v>
      </c>
      <c r="I121" s="47">
        <v>160</v>
      </c>
    </row>
    <row r="122" spans="1:9" x14ac:dyDescent="0.25">
      <c r="A122" s="48" t="str">
        <f t="shared" si="1"/>
        <v>London2008Leukaemia: acute myeloid</v>
      </c>
      <c r="B122" s="47" t="s">
        <v>135</v>
      </c>
      <c r="C122" s="47">
        <v>2008</v>
      </c>
      <c r="D122" s="47" t="s">
        <v>33</v>
      </c>
      <c r="E122" s="47">
        <v>111</v>
      </c>
      <c r="F122" s="47">
        <v>5</v>
      </c>
      <c r="G122" s="47">
        <v>6</v>
      </c>
      <c r="H122" s="47">
        <v>16</v>
      </c>
      <c r="I122" s="47">
        <v>138</v>
      </c>
    </row>
    <row r="123" spans="1:9" x14ac:dyDescent="0.25">
      <c r="A123" s="48" t="str">
        <f t="shared" si="1"/>
        <v>London2008Leukaemia: chronic lymphocytic</v>
      </c>
      <c r="B123" s="47" t="s">
        <v>135</v>
      </c>
      <c r="C123" s="47">
        <v>2008</v>
      </c>
      <c r="D123" s="47" t="s">
        <v>34</v>
      </c>
      <c r="E123" s="47">
        <v>23</v>
      </c>
      <c r="F123" s="47" t="s">
        <v>259</v>
      </c>
      <c r="G123" s="47" t="s">
        <v>259</v>
      </c>
      <c r="H123" s="47">
        <v>7</v>
      </c>
      <c r="I123" s="47">
        <v>31</v>
      </c>
    </row>
    <row r="124" spans="1:9" x14ac:dyDescent="0.25">
      <c r="A124" s="48" t="str">
        <f t="shared" si="1"/>
        <v>London2008Leukaemia: other (all excluding AML and CLL)</v>
      </c>
      <c r="B124" s="47" t="s">
        <v>135</v>
      </c>
      <c r="C124" s="47">
        <v>2008</v>
      </c>
      <c r="D124" s="47" t="s">
        <v>35</v>
      </c>
      <c r="E124" s="47">
        <v>53</v>
      </c>
      <c r="F124" s="47">
        <v>0</v>
      </c>
      <c r="G124" s="47">
        <v>7</v>
      </c>
      <c r="H124" s="47">
        <v>14</v>
      </c>
      <c r="I124" s="47">
        <v>74</v>
      </c>
    </row>
    <row r="125" spans="1:9" x14ac:dyDescent="0.25">
      <c r="A125" s="48" t="str">
        <f t="shared" si="1"/>
        <v>London2008Liver (excl intrahepatic bile duct)</v>
      </c>
      <c r="B125" s="47" t="s">
        <v>135</v>
      </c>
      <c r="C125" s="47">
        <v>2008</v>
      </c>
      <c r="D125" s="47" t="s">
        <v>37</v>
      </c>
      <c r="E125" s="47">
        <v>86</v>
      </c>
      <c r="F125" s="47" t="s">
        <v>259</v>
      </c>
      <c r="G125" s="47" t="s">
        <v>259</v>
      </c>
      <c r="H125" s="47">
        <v>19</v>
      </c>
      <c r="I125" s="47">
        <v>113</v>
      </c>
    </row>
    <row r="126" spans="1:9" x14ac:dyDescent="0.25">
      <c r="A126" s="48" t="str">
        <f t="shared" si="1"/>
        <v>London2008Lung</v>
      </c>
      <c r="B126" s="47" t="s">
        <v>135</v>
      </c>
      <c r="C126" s="47">
        <v>2008</v>
      </c>
      <c r="D126" s="47" t="s">
        <v>39</v>
      </c>
      <c r="E126" s="47">
        <v>1309</v>
      </c>
      <c r="F126" s="47">
        <v>31</v>
      </c>
      <c r="G126" s="47">
        <v>31</v>
      </c>
      <c r="H126" s="47">
        <v>124</v>
      </c>
      <c r="I126" s="47">
        <v>1495</v>
      </c>
    </row>
    <row r="127" spans="1:9" x14ac:dyDescent="0.25">
      <c r="A127" s="48" t="str">
        <f t="shared" si="1"/>
        <v>London2008Melanoma</v>
      </c>
      <c r="B127" s="47" t="s">
        <v>135</v>
      </c>
      <c r="C127" s="47">
        <v>2008</v>
      </c>
      <c r="D127" s="47" t="s">
        <v>40</v>
      </c>
      <c r="E127" s="47">
        <v>23</v>
      </c>
      <c r="F127" s="47" t="s">
        <v>259</v>
      </c>
      <c r="G127" s="47" t="s">
        <v>259</v>
      </c>
      <c r="H127" s="47">
        <v>9</v>
      </c>
      <c r="I127" s="47">
        <v>35</v>
      </c>
    </row>
    <row r="128" spans="1:9" x14ac:dyDescent="0.25">
      <c r="A128" s="48" t="str">
        <f t="shared" si="1"/>
        <v>London2008Meninges</v>
      </c>
      <c r="B128" s="47" t="s">
        <v>135</v>
      </c>
      <c r="C128" s="47">
        <v>2008</v>
      </c>
      <c r="D128" s="47" t="s">
        <v>16</v>
      </c>
      <c r="E128" s="47">
        <v>65</v>
      </c>
      <c r="F128" s="47">
        <v>5</v>
      </c>
      <c r="G128" s="47">
        <v>5</v>
      </c>
      <c r="H128" s="47">
        <v>18</v>
      </c>
      <c r="I128" s="47">
        <v>93</v>
      </c>
    </row>
    <row r="129" spans="1:9" x14ac:dyDescent="0.25">
      <c r="A129" s="48" t="str">
        <f t="shared" si="1"/>
        <v>London2008Mesothelioma</v>
      </c>
      <c r="B129" s="47" t="s">
        <v>135</v>
      </c>
      <c r="C129" s="47">
        <v>2008</v>
      </c>
      <c r="D129" s="47" t="s">
        <v>41</v>
      </c>
      <c r="E129" s="47">
        <v>70</v>
      </c>
      <c r="F129" s="47" t="s">
        <v>259</v>
      </c>
      <c r="G129" s="47" t="s">
        <v>259</v>
      </c>
      <c r="H129" s="47">
        <v>12</v>
      </c>
      <c r="I129" s="47">
        <v>88</v>
      </c>
    </row>
    <row r="130" spans="1:9" x14ac:dyDescent="0.25">
      <c r="A130" s="48" t="str">
        <f t="shared" si="1"/>
        <v>London2008Multiple myeloma</v>
      </c>
      <c r="B130" s="47" t="s">
        <v>135</v>
      </c>
      <c r="C130" s="47">
        <v>2008</v>
      </c>
      <c r="D130" s="47" t="s">
        <v>42</v>
      </c>
      <c r="E130" s="47">
        <v>122</v>
      </c>
      <c r="F130" s="47" t="s">
        <v>259</v>
      </c>
      <c r="G130" s="47" t="s">
        <v>259</v>
      </c>
      <c r="H130" s="47">
        <v>27</v>
      </c>
      <c r="I130" s="47">
        <v>162</v>
      </c>
    </row>
    <row r="131" spans="1:9" x14ac:dyDescent="0.25">
      <c r="A131" s="48" t="str">
        <f t="shared" si="1"/>
        <v>London2008Non-Hodgkin lymphoma</v>
      </c>
      <c r="B131" s="47" t="s">
        <v>135</v>
      </c>
      <c r="C131" s="47">
        <v>2008</v>
      </c>
      <c r="D131" s="47" t="s">
        <v>30</v>
      </c>
      <c r="E131" s="47">
        <v>252</v>
      </c>
      <c r="F131" s="47">
        <v>7</v>
      </c>
      <c r="G131" s="47">
        <v>9</v>
      </c>
      <c r="H131" s="47">
        <v>44</v>
      </c>
      <c r="I131" s="47">
        <v>312</v>
      </c>
    </row>
    <row r="132" spans="1:9" x14ac:dyDescent="0.25">
      <c r="A132" s="48" t="str">
        <f t="shared" si="1"/>
        <v>London2008Oesophagus</v>
      </c>
      <c r="B132" s="47" t="s">
        <v>135</v>
      </c>
      <c r="C132" s="47">
        <v>2008</v>
      </c>
      <c r="D132" s="47" t="s">
        <v>43</v>
      </c>
      <c r="E132" s="47">
        <v>142</v>
      </c>
      <c r="F132" s="47" t="s">
        <v>259</v>
      </c>
      <c r="G132" s="47" t="s">
        <v>259</v>
      </c>
      <c r="H132" s="47">
        <v>6</v>
      </c>
      <c r="I132" s="47">
        <v>153</v>
      </c>
    </row>
    <row r="133" spans="1:9" x14ac:dyDescent="0.25">
      <c r="A133" s="48" t="str">
        <f t="shared" si="1"/>
        <v>London2008Other and unspecified urinary</v>
      </c>
      <c r="B133" s="47" t="s">
        <v>135</v>
      </c>
      <c r="C133" s="47">
        <v>2008</v>
      </c>
      <c r="D133" s="47" t="s">
        <v>32</v>
      </c>
      <c r="E133" s="47">
        <v>15</v>
      </c>
      <c r="F133" s="47" t="s">
        <v>259</v>
      </c>
      <c r="G133" s="47" t="s">
        <v>259</v>
      </c>
      <c r="H133" s="47" t="s">
        <v>259</v>
      </c>
      <c r="I133" s="47">
        <v>16</v>
      </c>
    </row>
    <row r="134" spans="1:9" x14ac:dyDescent="0.25">
      <c r="A134" s="48" t="str">
        <f t="shared" ref="A134:A197" si="2">CONCATENATE(B134,C134,D134)</f>
        <v>London2008Other CNS and intracranial tumours</v>
      </c>
      <c r="B134" s="47" t="s">
        <v>135</v>
      </c>
      <c r="C134" s="47">
        <v>2008</v>
      </c>
      <c r="D134" s="47" t="s">
        <v>17</v>
      </c>
      <c r="E134" s="47">
        <v>16</v>
      </c>
      <c r="F134" s="47" t="s">
        <v>259</v>
      </c>
      <c r="G134" s="47" t="s">
        <v>259</v>
      </c>
      <c r="H134" s="47">
        <v>5</v>
      </c>
      <c r="I134" s="47">
        <v>24</v>
      </c>
    </row>
    <row r="135" spans="1:9" x14ac:dyDescent="0.25">
      <c r="A135" s="48" t="str">
        <f t="shared" si="2"/>
        <v>London2008Other haematological malignancies</v>
      </c>
      <c r="B135" s="47" t="s">
        <v>135</v>
      </c>
      <c r="C135" s="47">
        <v>2008</v>
      </c>
      <c r="D135" s="47" t="s">
        <v>36</v>
      </c>
      <c r="E135" s="47">
        <v>32</v>
      </c>
      <c r="F135" s="47" t="s">
        <v>259</v>
      </c>
      <c r="G135" s="47" t="s">
        <v>259</v>
      </c>
      <c r="H135" s="47">
        <v>6</v>
      </c>
      <c r="I135" s="47">
        <v>42</v>
      </c>
    </row>
    <row r="136" spans="1:9" x14ac:dyDescent="0.25">
      <c r="A136" s="48" t="str">
        <f t="shared" si="2"/>
        <v>London2008Other malignant neoplasms</v>
      </c>
      <c r="B136" s="47" t="s">
        <v>135</v>
      </c>
      <c r="C136" s="47">
        <v>2008</v>
      </c>
      <c r="D136" s="47" t="s">
        <v>44</v>
      </c>
      <c r="E136" s="47">
        <v>129</v>
      </c>
      <c r="F136" s="47">
        <v>7</v>
      </c>
      <c r="G136" s="47">
        <v>7</v>
      </c>
      <c r="H136" s="47">
        <v>24</v>
      </c>
      <c r="I136" s="47">
        <v>167</v>
      </c>
    </row>
    <row r="137" spans="1:9" x14ac:dyDescent="0.25">
      <c r="A137" s="48" t="str">
        <f t="shared" si="2"/>
        <v>London2008Ovary</v>
      </c>
      <c r="B137" s="47" t="s">
        <v>135</v>
      </c>
      <c r="C137" s="47">
        <v>2008</v>
      </c>
      <c r="D137" s="47" t="s">
        <v>45</v>
      </c>
      <c r="E137" s="47">
        <v>143</v>
      </c>
      <c r="F137" s="47">
        <v>12</v>
      </c>
      <c r="G137" s="47">
        <v>7</v>
      </c>
      <c r="H137" s="47">
        <v>25</v>
      </c>
      <c r="I137" s="47">
        <v>187</v>
      </c>
    </row>
    <row r="138" spans="1:9" x14ac:dyDescent="0.25">
      <c r="A138" s="48" t="str">
        <f t="shared" si="2"/>
        <v>London2008Pancreas</v>
      </c>
      <c r="B138" s="47" t="s">
        <v>135</v>
      </c>
      <c r="C138" s="47">
        <v>2008</v>
      </c>
      <c r="D138" s="47" t="s">
        <v>46</v>
      </c>
      <c r="E138" s="47">
        <v>327</v>
      </c>
      <c r="F138" s="47">
        <v>28</v>
      </c>
      <c r="G138" s="47">
        <v>6</v>
      </c>
      <c r="H138" s="47">
        <v>25</v>
      </c>
      <c r="I138" s="47">
        <v>386</v>
      </c>
    </row>
    <row r="139" spans="1:9" x14ac:dyDescent="0.25">
      <c r="A139" s="48" t="str">
        <f t="shared" si="2"/>
        <v>London2008Penis</v>
      </c>
      <c r="B139" s="47" t="s">
        <v>135</v>
      </c>
      <c r="C139" s="47">
        <v>2008</v>
      </c>
      <c r="D139" s="47" t="s">
        <v>90</v>
      </c>
      <c r="E139" s="47" t="s">
        <v>259</v>
      </c>
      <c r="F139" s="47">
        <v>0</v>
      </c>
      <c r="G139" s="47">
        <v>0</v>
      </c>
      <c r="H139" s="47" t="s">
        <v>259</v>
      </c>
      <c r="I139" s="47">
        <v>5</v>
      </c>
    </row>
    <row r="140" spans="1:9" x14ac:dyDescent="0.25">
      <c r="A140" s="48" t="str">
        <f t="shared" si="2"/>
        <v>London2008Prostate</v>
      </c>
      <c r="B140" s="47" t="s">
        <v>135</v>
      </c>
      <c r="C140" s="47">
        <v>2008</v>
      </c>
      <c r="D140" s="47" t="s">
        <v>47</v>
      </c>
      <c r="E140" s="47">
        <v>287</v>
      </c>
      <c r="F140" s="47">
        <v>13</v>
      </c>
      <c r="G140" s="47">
        <v>14</v>
      </c>
      <c r="H140" s="47">
        <v>52</v>
      </c>
      <c r="I140" s="47">
        <v>366</v>
      </c>
    </row>
    <row r="141" spans="1:9" x14ac:dyDescent="0.25">
      <c r="A141" s="48" t="str">
        <f t="shared" si="2"/>
        <v>London2008Sarcoma: Bone</v>
      </c>
      <c r="B141" s="47" t="s">
        <v>135</v>
      </c>
      <c r="C141" s="47">
        <v>2008</v>
      </c>
      <c r="D141" s="47" t="s">
        <v>49</v>
      </c>
      <c r="E141" s="47">
        <v>14</v>
      </c>
      <c r="F141" s="47">
        <v>0</v>
      </c>
      <c r="G141" s="47">
        <v>0</v>
      </c>
      <c r="H141" s="47">
        <v>10</v>
      </c>
      <c r="I141" s="47">
        <v>24</v>
      </c>
    </row>
    <row r="142" spans="1:9" x14ac:dyDescent="0.25">
      <c r="A142" s="48" t="str">
        <f t="shared" si="2"/>
        <v>London2008Sarcoma: connective and soft tissue</v>
      </c>
      <c r="B142" s="47" t="s">
        <v>135</v>
      </c>
      <c r="C142" s="47">
        <v>2008</v>
      </c>
      <c r="D142" s="47" t="s">
        <v>51</v>
      </c>
      <c r="E142" s="47">
        <v>25</v>
      </c>
      <c r="F142" s="47" t="s">
        <v>259</v>
      </c>
      <c r="G142" s="47" t="s">
        <v>259</v>
      </c>
      <c r="H142" s="47">
        <v>8</v>
      </c>
      <c r="I142" s="47">
        <v>35</v>
      </c>
    </row>
    <row r="143" spans="1:9" x14ac:dyDescent="0.25">
      <c r="A143" s="48" t="str">
        <f t="shared" si="2"/>
        <v>London2008Small Intestine</v>
      </c>
      <c r="B143" s="47" t="s">
        <v>135</v>
      </c>
      <c r="C143" s="47">
        <v>2008</v>
      </c>
      <c r="D143" s="47" t="s">
        <v>88</v>
      </c>
      <c r="E143" s="47">
        <v>48</v>
      </c>
      <c r="F143" s="47" t="s">
        <v>259</v>
      </c>
      <c r="G143" s="47" t="s">
        <v>259</v>
      </c>
      <c r="H143" s="47" t="s">
        <v>259</v>
      </c>
      <c r="I143" s="47">
        <v>53</v>
      </c>
    </row>
    <row r="144" spans="1:9" x14ac:dyDescent="0.25">
      <c r="A144" s="48" t="str">
        <f t="shared" si="2"/>
        <v>London2008Spinal cord and Cranial nerves</v>
      </c>
      <c r="B144" s="47" t="s">
        <v>135</v>
      </c>
      <c r="C144" s="47">
        <v>2008</v>
      </c>
      <c r="D144" s="47" t="s">
        <v>91</v>
      </c>
      <c r="E144" s="47" t="s">
        <v>259</v>
      </c>
      <c r="F144" s="47" t="s">
        <v>259</v>
      </c>
      <c r="G144" s="47" t="s">
        <v>259</v>
      </c>
      <c r="H144" s="47" t="s">
        <v>259</v>
      </c>
      <c r="I144" s="47" t="s">
        <v>259</v>
      </c>
    </row>
    <row r="145" spans="1:9" x14ac:dyDescent="0.25">
      <c r="A145" s="48" t="str">
        <f t="shared" si="2"/>
        <v>London2008Stomach</v>
      </c>
      <c r="B145" s="47" t="s">
        <v>135</v>
      </c>
      <c r="C145" s="47">
        <v>2008</v>
      </c>
      <c r="D145" s="47" t="s">
        <v>53</v>
      </c>
      <c r="E145" s="47">
        <v>233</v>
      </c>
      <c r="F145" s="47">
        <v>9</v>
      </c>
      <c r="G145" s="47">
        <v>8</v>
      </c>
      <c r="H145" s="47">
        <v>14</v>
      </c>
      <c r="I145" s="47">
        <v>264</v>
      </c>
    </row>
    <row r="146" spans="1:9" x14ac:dyDescent="0.25">
      <c r="A146" s="48" t="str">
        <f t="shared" si="2"/>
        <v>London2008Testis</v>
      </c>
      <c r="B146" s="47" t="s">
        <v>135</v>
      </c>
      <c r="C146" s="47">
        <v>2008</v>
      </c>
      <c r="D146" s="47" t="s">
        <v>55</v>
      </c>
      <c r="E146" s="47">
        <v>19</v>
      </c>
      <c r="F146" s="47" t="s">
        <v>259</v>
      </c>
      <c r="G146" s="47" t="s">
        <v>259</v>
      </c>
      <c r="H146" s="47">
        <v>6</v>
      </c>
      <c r="I146" s="47">
        <v>28</v>
      </c>
    </row>
    <row r="147" spans="1:9" x14ac:dyDescent="0.25">
      <c r="A147" s="48" t="str">
        <f t="shared" si="2"/>
        <v>London2008Uterus</v>
      </c>
      <c r="B147" s="47" t="s">
        <v>135</v>
      </c>
      <c r="C147" s="47">
        <v>2008</v>
      </c>
      <c r="D147" s="47" t="s">
        <v>57</v>
      </c>
      <c r="E147" s="47">
        <v>44</v>
      </c>
      <c r="F147" s="47" t="s">
        <v>259</v>
      </c>
      <c r="G147" s="47" t="s">
        <v>259</v>
      </c>
      <c r="H147" s="47">
        <v>12</v>
      </c>
      <c r="I147" s="47">
        <v>58</v>
      </c>
    </row>
    <row r="148" spans="1:9" x14ac:dyDescent="0.25">
      <c r="A148" s="48" t="str">
        <f t="shared" si="2"/>
        <v>London2008Vagina</v>
      </c>
      <c r="B148" s="47" t="s">
        <v>135</v>
      </c>
      <c r="C148" s="47">
        <v>2008</v>
      </c>
      <c r="D148" s="47" t="s">
        <v>93</v>
      </c>
      <c r="E148" s="47" t="s">
        <v>259</v>
      </c>
      <c r="F148" s="47" t="s">
        <v>259</v>
      </c>
      <c r="G148" s="47" t="s">
        <v>259</v>
      </c>
      <c r="H148" s="47" t="s">
        <v>259</v>
      </c>
      <c r="I148" s="47" t="s">
        <v>259</v>
      </c>
    </row>
    <row r="149" spans="1:9" x14ac:dyDescent="0.25">
      <c r="A149" s="48" t="str">
        <f t="shared" si="2"/>
        <v>London2008Vulva</v>
      </c>
      <c r="B149" s="47" t="s">
        <v>135</v>
      </c>
      <c r="C149" s="47">
        <v>2008</v>
      </c>
      <c r="D149" s="47" t="s">
        <v>59</v>
      </c>
      <c r="E149" s="47">
        <v>9</v>
      </c>
      <c r="F149" s="47" t="s">
        <v>259</v>
      </c>
      <c r="G149" s="47" t="s">
        <v>259</v>
      </c>
      <c r="H149" s="47" t="s">
        <v>259</v>
      </c>
      <c r="I149" s="47">
        <v>10</v>
      </c>
    </row>
    <row r="150" spans="1:9" x14ac:dyDescent="0.25">
      <c r="A150" s="48" t="str">
        <f t="shared" si="2"/>
        <v>London2008 Total</v>
      </c>
      <c r="B150" s="47" t="s">
        <v>135</v>
      </c>
      <c r="C150" s="47" t="s">
        <v>77</v>
      </c>
      <c r="D150" s="47" t="s">
        <v>83</v>
      </c>
      <c r="E150" s="47">
        <v>5913</v>
      </c>
      <c r="F150" s="47">
        <v>230</v>
      </c>
      <c r="G150" s="47">
        <v>200</v>
      </c>
      <c r="H150" s="47">
        <v>768</v>
      </c>
      <c r="I150" s="47">
        <v>7111</v>
      </c>
    </row>
    <row r="151" spans="1:9" x14ac:dyDescent="0.25">
      <c r="A151" s="48" t="str">
        <f t="shared" si="2"/>
        <v>London2009Biliary tract cancer</v>
      </c>
      <c r="B151" s="47" t="s">
        <v>135</v>
      </c>
      <c r="C151" s="47">
        <v>2009</v>
      </c>
      <c r="D151" s="47" t="s">
        <v>38</v>
      </c>
      <c r="E151" s="47">
        <v>100</v>
      </c>
      <c r="F151" s="47">
        <v>5</v>
      </c>
      <c r="G151" s="47">
        <v>6</v>
      </c>
      <c r="H151" s="47">
        <v>7</v>
      </c>
      <c r="I151" s="47">
        <v>118</v>
      </c>
    </row>
    <row r="152" spans="1:9" x14ac:dyDescent="0.25">
      <c r="A152" s="48" t="str">
        <f t="shared" si="2"/>
        <v>London2009Bladder</v>
      </c>
      <c r="B152" s="47" t="s">
        <v>135</v>
      </c>
      <c r="C152" s="47">
        <v>2009</v>
      </c>
      <c r="D152" s="47" t="s">
        <v>14</v>
      </c>
      <c r="E152" s="47">
        <v>172</v>
      </c>
      <c r="F152" s="47" t="s">
        <v>259</v>
      </c>
      <c r="G152" s="47" t="s">
        <v>259</v>
      </c>
      <c r="H152" s="47">
        <v>27</v>
      </c>
      <c r="I152" s="47">
        <v>206</v>
      </c>
    </row>
    <row r="153" spans="1:9" x14ac:dyDescent="0.25">
      <c r="A153" s="48" t="str">
        <f t="shared" si="2"/>
        <v>London2009Bladder (in-situ)</v>
      </c>
      <c r="B153" s="47" t="s">
        <v>135</v>
      </c>
      <c r="C153" s="47">
        <v>2009</v>
      </c>
      <c r="D153" s="47" t="s">
        <v>94</v>
      </c>
      <c r="E153" s="47">
        <v>40</v>
      </c>
      <c r="F153" s="47" t="s">
        <v>259</v>
      </c>
      <c r="G153" s="47" t="s">
        <v>259</v>
      </c>
      <c r="H153" s="47">
        <v>18</v>
      </c>
      <c r="I153" s="47">
        <v>62</v>
      </c>
    </row>
    <row r="154" spans="1:9" x14ac:dyDescent="0.25">
      <c r="A154" s="48" t="str">
        <f t="shared" si="2"/>
        <v>London2009Brain</v>
      </c>
      <c r="B154" s="47" t="s">
        <v>135</v>
      </c>
      <c r="C154" s="47">
        <v>2009</v>
      </c>
      <c r="D154" s="47" t="s">
        <v>15</v>
      </c>
      <c r="E154" s="47">
        <v>233</v>
      </c>
      <c r="F154" s="47">
        <v>11</v>
      </c>
      <c r="G154" s="47">
        <v>10</v>
      </c>
      <c r="H154" s="47">
        <v>43</v>
      </c>
      <c r="I154" s="47">
        <v>297</v>
      </c>
    </row>
    <row r="155" spans="1:9" x14ac:dyDescent="0.25">
      <c r="A155" s="48" t="str">
        <f t="shared" si="2"/>
        <v>London2009Breast</v>
      </c>
      <c r="B155" s="47" t="s">
        <v>135</v>
      </c>
      <c r="C155" s="47">
        <v>2009</v>
      </c>
      <c r="D155" s="47" t="s">
        <v>18</v>
      </c>
      <c r="E155" s="47">
        <v>206</v>
      </c>
      <c r="F155" s="47">
        <v>6</v>
      </c>
      <c r="G155" s="47">
        <v>8</v>
      </c>
      <c r="H155" s="47">
        <v>24</v>
      </c>
      <c r="I155" s="47">
        <v>244</v>
      </c>
    </row>
    <row r="156" spans="1:9" x14ac:dyDescent="0.25">
      <c r="A156" s="48" t="str">
        <f t="shared" si="2"/>
        <v>London2009Breast (in-situ)</v>
      </c>
      <c r="B156" s="47" t="s">
        <v>135</v>
      </c>
      <c r="C156" s="47">
        <v>2009</v>
      </c>
      <c r="D156" s="47" t="s">
        <v>19</v>
      </c>
      <c r="E156" s="47" t="s">
        <v>259</v>
      </c>
      <c r="F156" s="47">
        <v>0</v>
      </c>
      <c r="G156" s="47" t="s">
        <v>259</v>
      </c>
      <c r="H156" s="47" t="s">
        <v>259</v>
      </c>
      <c r="I156" s="47">
        <v>6</v>
      </c>
    </row>
    <row r="157" spans="1:9" x14ac:dyDescent="0.25">
      <c r="A157" s="48" t="str">
        <f t="shared" si="2"/>
        <v>London2009Cancer of Unknown Primary</v>
      </c>
      <c r="B157" s="47" t="s">
        <v>135</v>
      </c>
      <c r="C157" s="47">
        <v>2009</v>
      </c>
      <c r="D157" s="47" t="s">
        <v>20</v>
      </c>
      <c r="E157" s="47">
        <v>414</v>
      </c>
      <c r="F157" s="47" t="s">
        <v>259</v>
      </c>
      <c r="G157" s="47" t="s">
        <v>259</v>
      </c>
      <c r="H157" s="47">
        <v>31</v>
      </c>
      <c r="I157" s="47">
        <v>472</v>
      </c>
    </row>
    <row r="158" spans="1:9" x14ac:dyDescent="0.25">
      <c r="A158" s="48" t="str">
        <f t="shared" si="2"/>
        <v>London2009Cervix</v>
      </c>
      <c r="B158" s="47" t="s">
        <v>135</v>
      </c>
      <c r="C158" s="47">
        <v>2009</v>
      </c>
      <c r="D158" s="47" t="s">
        <v>21</v>
      </c>
      <c r="E158" s="47">
        <v>27</v>
      </c>
      <c r="F158" s="47" t="s">
        <v>259</v>
      </c>
      <c r="G158" s="47" t="s">
        <v>259</v>
      </c>
      <c r="H158" s="47" t="s">
        <v>259</v>
      </c>
      <c r="I158" s="47">
        <v>33</v>
      </c>
    </row>
    <row r="159" spans="1:9" x14ac:dyDescent="0.25">
      <c r="A159" s="48" t="str">
        <f t="shared" si="2"/>
        <v>London2009Cervix (in-situ)</v>
      </c>
      <c r="B159" s="47" t="s">
        <v>135</v>
      </c>
      <c r="C159" s="47">
        <v>2009</v>
      </c>
      <c r="D159" s="47" t="s">
        <v>22</v>
      </c>
      <c r="E159" s="47">
        <v>18</v>
      </c>
      <c r="F159" s="47" t="s">
        <v>259</v>
      </c>
      <c r="G159" s="47" t="s">
        <v>259</v>
      </c>
      <c r="H159" s="47">
        <v>12</v>
      </c>
      <c r="I159" s="47">
        <v>38</v>
      </c>
    </row>
    <row r="160" spans="1:9" x14ac:dyDescent="0.25">
      <c r="A160" s="48" t="str">
        <f t="shared" si="2"/>
        <v>London2009CNS unspecified/unknown</v>
      </c>
      <c r="B160" s="47" t="s">
        <v>135</v>
      </c>
      <c r="C160" s="47">
        <v>2009</v>
      </c>
      <c r="D160" s="47" t="s">
        <v>89</v>
      </c>
      <c r="E160" s="47" t="s">
        <v>259</v>
      </c>
      <c r="F160" s="47" t="s">
        <v>259</v>
      </c>
      <c r="G160" s="47" t="s">
        <v>259</v>
      </c>
      <c r="H160" s="47" t="s">
        <v>259</v>
      </c>
      <c r="I160" s="47" t="s">
        <v>259</v>
      </c>
    </row>
    <row r="161" spans="1:9" x14ac:dyDescent="0.25">
      <c r="A161" s="48" t="str">
        <f t="shared" si="2"/>
        <v>London2009Colorectal</v>
      </c>
      <c r="B161" s="47" t="s">
        <v>135</v>
      </c>
      <c r="C161" s="47">
        <v>2009</v>
      </c>
      <c r="D161" s="47" t="s">
        <v>23</v>
      </c>
      <c r="E161" s="47">
        <v>814</v>
      </c>
      <c r="F161" s="47">
        <v>20</v>
      </c>
      <c r="G161" s="47">
        <v>22</v>
      </c>
      <c r="H161" s="47">
        <v>56</v>
      </c>
      <c r="I161" s="47">
        <v>912</v>
      </c>
    </row>
    <row r="162" spans="1:9" x14ac:dyDescent="0.25">
      <c r="A162" s="48" t="str">
        <f t="shared" si="2"/>
        <v>London2009Head and neck – Larynx</v>
      </c>
      <c r="B162" s="47" t="s">
        <v>135</v>
      </c>
      <c r="C162" s="47">
        <v>2009</v>
      </c>
      <c r="D162" s="47" t="s">
        <v>62</v>
      </c>
      <c r="E162" s="47">
        <v>17</v>
      </c>
      <c r="F162" s="47" t="s">
        <v>259</v>
      </c>
      <c r="G162" s="47" t="s">
        <v>259</v>
      </c>
      <c r="H162" s="47">
        <v>8</v>
      </c>
      <c r="I162" s="47">
        <v>26</v>
      </c>
    </row>
    <row r="163" spans="1:9" x14ac:dyDescent="0.25">
      <c r="A163" s="48" t="str">
        <f t="shared" si="2"/>
        <v>London2009Head and Neck - non specific</v>
      </c>
      <c r="B163" s="47" t="s">
        <v>135</v>
      </c>
      <c r="C163" s="47">
        <v>2009</v>
      </c>
      <c r="D163" s="47" t="s">
        <v>27</v>
      </c>
      <c r="E163" s="47">
        <v>5</v>
      </c>
      <c r="F163" s="47">
        <v>0</v>
      </c>
      <c r="G163" s="47" t="s">
        <v>259</v>
      </c>
      <c r="H163" s="47" t="s">
        <v>259</v>
      </c>
      <c r="I163" s="47">
        <v>10</v>
      </c>
    </row>
    <row r="164" spans="1:9" x14ac:dyDescent="0.25">
      <c r="A164" s="48" t="str">
        <f t="shared" si="2"/>
        <v>London2009Head and neck - Oral cavity</v>
      </c>
      <c r="B164" s="47" t="s">
        <v>135</v>
      </c>
      <c r="C164" s="47">
        <v>2009</v>
      </c>
      <c r="D164" s="47" t="s">
        <v>24</v>
      </c>
      <c r="E164" s="47">
        <v>13</v>
      </c>
      <c r="F164" s="47" t="s">
        <v>259</v>
      </c>
      <c r="G164" s="47" t="s">
        <v>259</v>
      </c>
      <c r="H164" s="47">
        <v>20</v>
      </c>
      <c r="I164" s="47">
        <v>37</v>
      </c>
    </row>
    <row r="165" spans="1:9" x14ac:dyDescent="0.25">
      <c r="A165" s="48" t="str">
        <f t="shared" si="2"/>
        <v>London2009Head and neck - Oropharynx</v>
      </c>
      <c r="B165" s="47" t="s">
        <v>135</v>
      </c>
      <c r="C165" s="47">
        <v>2009</v>
      </c>
      <c r="D165" s="47" t="s">
        <v>25</v>
      </c>
      <c r="E165" s="47" t="s">
        <v>259</v>
      </c>
      <c r="F165" s="47">
        <v>0</v>
      </c>
      <c r="G165" s="47">
        <v>0</v>
      </c>
      <c r="H165" s="47" t="s">
        <v>259</v>
      </c>
      <c r="I165" s="47">
        <v>6</v>
      </c>
    </row>
    <row r="166" spans="1:9" x14ac:dyDescent="0.25">
      <c r="A166" s="48" t="str">
        <f t="shared" si="2"/>
        <v>London2009Head and neck - Other (excl. oral cavity, oropharynx, larynx &amp; thyroid)</v>
      </c>
      <c r="B166" s="47" t="s">
        <v>135</v>
      </c>
      <c r="C166" s="47">
        <v>2009</v>
      </c>
      <c r="D166" s="47" t="s">
        <v>28</v>
      </c>
      <c r="E166" s="47">
        <v>8</v>
      </c>
      <c r="F166" s="47" t="s">
        <v>259</v>
      </c>
      <c r="G166" s="47" t="s">
        <v>259</v>
      </c>
      <c r="H166" s="47">
        <v>7</v>
      </c>
      <c r="I166" s="47">
        <v>17</v>
      </c>
    </row>
    <row r="167" spans="1:9" x14ac:dyDescent="0.25">
      <c r="A167" s="48" t="str">
        <f t="shared" si="2"/>
        <v>London2009Head and neck – Thyroid</v>
      </c>
      <c r="B167" s="47" t="s">
        <v>135</v>
      </c>
      <c r="C167" s="47">
        <v>2009</v>
      </c>
      <c r="D167" s="47" t="s">
        <v>26</v>
      </c>
      <c r="E167" s="47">
        <v>13</v>
      </c>
      <c r="F167" s="47">
        <v>0</v>
      </c>
      <c r="G167" s="47" t="s">
        <v>259</v>
      </c>
      <c r="H167" s="47" t="s">
        <v>259</v>
      </c>
      <c r="I167" s="47">
        <v>18</v>
      </c>
    </row>
    <row r="168" spans="1:9" x14ac:dyDescent="0.25">
      <c r="A168" s="48" t="str">
        <f t="shared" si="2"/>
        <v>London2009Hodgkin lymphoma</v>
      </c>
      <c r="B168" s="47" t="s">
        <v>135</v>
      </c>
      <c r="C168" s="47">
        <v>2009</v>
      </c>
      <c r="D168" s="47" t="s">
        <v>29</v>
      </c>
      <c r="E168" s="47">
        <v>26</v>
      </c>
      <c r="F168" s="47" t="s">
        <v>259</v>
      </c>
      <c r="G168" s="47" t="s">
        <v>259</v>
      </c>
      <c r="H168" s="47">
        <v>12</v>
      </c>
      <c r="I168" s="47">
        <v>41</v>
      </c>
    </row>
    <row r="169" spans="1:9" x14ac:dyDescent="0.25">
      <c r="A169" s="48" t="str">
        <f t="shared" si="2"/>
        <v>London2009Intracranial endocrine</v>
      </c>
      <c r="B169" s="47" t="s">
        <v>135</v>
      </c>
      <c r="C169" s="47">
        <v>2009</v>
      </c>
      <c r="D169" s="47" t="s">
        <v>92</v>
      </c>
      <c r="E169" s="47" t="s">
        <v>259</v>
      </c>
      <c r="F169" s="47" t="s">
        <v>259</v>
      </c>
      <c r="G169" s="47">
        <v>0</v>
      </c>
      <c r="H169" s="47" t="s">
        <v>259</v>
      </c>
      <c r="I169" s="47">
        <v>7</v>
      </c>
    </row>
    <row r="170" spans="1:9" x14ac:dyDescent="0.25">
      <c r="A170" s="48" t="str">
        <f t="shared" si="2"/>
        <v>London2009Kidney</v>
      </c>
      <c r="B170" s="47" t="s">
        <v>135</v>
      </c>
      <c r="C170" s="47">
        <v>2009</v>
      </c>
      <c r="D170" s="47" t="s">
        <v>31</v>
      </c>
      <c r="E170" s="47">
        <v>150</v>
      </c>
      <c r="F170" s="47" t="s">
        <v>259</v>
      </c>
      <c r="G170" s="47" t="s">
        <v>259</v>
      </c>
      <c r="H170" s="47">
        <v>33</v>
      </c>
      <c r="I170" s="47">
        <v>195</v>
      </c>
    </row>
    <row r="171" spans="1:9" x14ac:dyDescent="0.25">
      <c r="A171" s="48" t="str">
        <f t="shared" si="2"/>
        <v>London2009Leukaemia: acute myeloid</v>
      </c>
      <c r="B171" s="47" t="s">
        <v>135</v>
      </c>
      <c r="C171" s="47">
        <v>2009</v>
      </c>
      <c r="D171" s="47" t="s">
        <v>33</v>
      </c>
      <c r="E171" s="47">
        <v>130</v>
      </c>
      <c r="F171" s="47" t="s">
        <v>259</v>
      </c>
      <c r="G171" s="47" t="s">
        <v>259</v>
      </c>
      <c r="H171" s="47">
        <v>17</v>
      </c>
      <c r="I171" s="47">
        <v>156</v>
      </c>
    </row>
    <row r="172" spans="1:9" x14ac:dyDescent="0.25">
      <c r="A172" s="48" t="str">
        <f t="shared" si="2"/>
        <v>London2009Leukaemia: chronic lymphocytic</v>
      </c>
      <c r="B172" s="47" t="s">
        <v>135</v>
      </c>
      <c r="C172" s="47">
        <v>2009</v>
      </c>
      <c r="D172" s="47" t="s">
        <v>34</v>
      </c>
      <c r="E172" s="47">
        <v>51</v>
      </c>
      <c r="F172" s="47" t="s">
        <v>259</v>
      </c>
      <c r="G172" s="47" t="s">
        <v>259</v>
      </c>
      <c r="H172" s="47" t="s">
        <v>259</v>
      </c>
      <c r="I172" s="47">
        <v>61</v>
      </c>
    </row>
    <row r="173" spans="1:9" x14ac:dyDescent="0.25">
      <c r="A173" s="48" t="str">
        <f t="shared" si="2"/>
        <v>London2009Leukaemia: other (all excluding AML and CLL)</v>
      </c>
      <c r="B173" s="47" t="s">
        <v>135</v>
      </c>
      <c r="C173" s="47">
        <v>2009</v>
      </c>
      <c r="D173" s="47" t="s">
        <v>35</v>
      </c>
      <c r="E173" s="47">
        <v>64</v>
      </c>
      <c r="F173" s="47" t="s">
        <v>259</v>
      </c>
      <c r="G173" s="47" t="s">
        <v>259</v>
      </c>
      <c r="H173" s="47">
        <v>14</v>
      </c>
      <c r="I173" s="47">
        <v>87</v>
      </c>
    </row>
    <row r="174" spans="1:9" x14ac:dyDescent="0.25">
      <c r="A174" s="48" t="str">
        <f t="shared" si="2"/>
        <v>London2009Liver (excl intrahepatic bile duct)</v>
      </c>
      <c r="B174" s="47" t="s">
        <v>135</v>
      </c>
      <c r="C174" s="47">
        <v>2009</v>
      </c>
      <c r="D174" s="47" t="s">
        <v>37</v>
      </c>
      <c r="E174" s="47">
        <v>122</v>
      </c>
      <c r="F174" s="47" t="s">
        <v>259</v>
      </c>
      <c r="G174" s="47" t="s">
        <v>259</v>
      </c>
      <c r="H174" s="47">
        <v>19</v>
      </c>
      <c r="I174" s="47">
        <v>149</v>
      </c>
    </row>
    <row r="175" spans="1:9" x14ac:dyDescent="0.25">
      <c r="A175" s="48" t="str">
        <f t="shared" si="2"/>
        <v>London2009Lung</v>
      </c>
      <c r="B175" s="47" t="s">
        <v>135</v>
      </c>
      <c r="C175" s="47">
        <v>2009</v>
      </c>
      <c r="D175" s="47" t="s">
        <v>39</v>
      </c>
      <c r="E175" s="47">
        <v>1272</v>
      </c>
      <c r="F175" s="47">
        <v>45</v>
      </c>
      <c r="G175" s="47">
        <v>44</v>
      </c>
      <c r="H175" s="47">
        <v>110</v>
      </c>
      <c r="I175" s="47">
        <v>1471</v>
      </c>
    </row>
    <row r="176" spans="1:9" x14ac:dyDescent="0.25">
      <c r="A176" s="48" t="str">
        <f t="shared" si="2"/>
        <v>London2009Melanoma</v>
      </c>
      <c r="B176" s="47" t="s">
        <v>135</v>
      </c>
      <c r="C176" s="47">
        <v>2009</v>
      </c>
      <c r="D176" s="47" t="s">
        <v>40</v>
      </c>
      <c r="E176" s="47">
        <v>26</v>
      </c>
      <c r="F176" s="47" t="s">
        <v>259</v>
      </c>
      <c r="G176" s="47" t="s">
        <v>259</v>
      </c>
      <c r="H176" s="47">
        <v>6</v>
      </c>
      <c r="I176" s="47">
        <v>35</v>
      </c>
    </row>
    <row r="177" spans="1:9" x14ac:dyDescent="0.25">
      <c r="A177" s="48" t="str">
        <f t="shared" si="2"/>
        <v>London2009Meninges</v>
      </c>
      <c r="B177" s="47" t="s">
        <v>135</v>
      </c>
      <c r="C177" s="47">
        <v>2009</v>
      </c>
      <c r="D177" s="47" t="s">
        <v>16</v>
      </c>
      <c r="E177" s="47">
        <v>64</v>
      </c>
      <c r="F177" s="47" t="s">
        <v>259</v>
      </c>
      <c r="G177" s="47" t="s">
        <v>259</v>
      </c>
      <c r="H177" s="47">
        <v>20</v>
      </c>
      <c r="I177" s="47">
        <v>86</v>
      </c>
    </row>
    <row r="178" spans="1:9" x14ac:dyDescent="0.25">
      <c r="A178" s="48" t="str">
        <f t="shared" si="2"/>
        <v>London2009Mesothelioma</v>
      </c>
      <c r="B178" s="47" t="s">
        <v>135</v>
      </c>
      <c r="C178" s="47">
        <v>2009</v>
      </c>
      <c r="D178" s="47" t="s">
        <v>41</v>
      </c>
      <c r="E178" s="47">
        <v>83</v>
      </c>
      <c r="F178" s="47" t="s">
        <v>259</v>
      </c>
      <c r="G178" s="47" t="s">
        <v>259</v>
      </c>
      <c r="H178" s="47">
        <v>7</v>
      </c>
      <c r="I178" s="47">
        <v>99</v>
      </c>
    </row>
    <row r="179" spans="1:9" x14ac:dyDescent="0.25">
      <c r="A179" s="48" t="str">
        <f t="shared" si="2"/>
        <v>London2009Multiple myeloma</v>
      </c>
      <c r="B179" s="47" t="s">
        <v>135</v>
      </c>
      <c r="C179" s="47">
        <v>2009</v>
      </c>
      <c r="D179" s="47" t="s">
        <v>42</v>
      </c>
      <c r="E179" s="47">
        <v>164</v>
      </c>
      <c r="F179" s="47" t="s">
        <v>259</v>
      </c>
      <c r="G179" s="47" t="s">
        <v>259</v>
      </c>
      <c r="H179" s="47">
        <v>24</v>
      </c>
      <c r="I179" s="47">
        <v>196</v>
      </c>
    </row>
    <row r="180" spans="1:9" x14ac:dyDescent="0.25">
      <c r="A180" s="48" t="str">
        <f t="shared" si="2"/>
        <v>London2009Non-Hodgkin lymphoma</v>
      </c>
      <c r="B180" s="47" t="s">
        <v>135</v>
      </c>
      <c r="C180" s="47">
        <v>2009</v>
      </c>
      <c r="D180" s="47" t="s">
        <v>30</v>
      </c>
      <c r="E180" s="47">
        <v>261</v>
      </c>
      <c r="F180" s="47">
        <v>11</v>
      </c>
      <c r="G180" s="47">
        <v>10</v>
      </c>
      <c r="H180" s="47">
        <v>44</v>
      </c>
      <c r="I180" s="47">
        <v>326</v>
      </c>
    </row>
    <row r="181" spans="1:9" x14ac:dyDescent="0.25">
      <c r="A181" s="48" t="str">
        <f t="shared" si="2"/>
        <v>London2009Oesophagus</v>
      </c>
      <c r="B181" s="47" t="s">
        <v>135</v>
      </c>
      <c r="C181" s="47">
        <v>2009</v>
      </c>
      <c r="D181" s="47" t="s">
        <v>43</v>
      </c>
      <c r="E181" s="47">
        <v>125</v>
      </c>
      <c r="F181" s="47">
        <v>5</v>
      </c>
      <c r="G181" s="47">
        <v>5</v>
      </c>
      <c r="H181" s="47">
        <v>17</v>
      </c>
      <c r="I181" s="47">
        <v>152</v>
      </c>
    </row>
    <row r="182" spans="1:9" x14ac:dyDescent="0.25">
      <c r="A182" s="48" t="str">
        <f t="shared" si="2"/>
        <v>London2009Other and unspecified urinary</v>
      </c>
      <c r="B182" s="47" t="s">
        <v>135</v>
      </c>
      <c r="C182" s="47">
        <v>2009</v>
      </c>
      <c r="D182" s="47" t="s">
        <v>32</v>
      </c>
      <c r="E182" s="47">
        <v>15</v>
      </c>
      <c r="F182" s="47" t="s">
        <v>259</v>
      </c>
      <c r="G182" s="47">
        <v>0</v>
      </c>
      <c r="H182" s="47" t="s">
        <v>259</v>
      </c>
      <c r="I182" s="47">
        <v>17</v>
      </c>
    </row>
    <row r="183" spans="1:9" x14ac:dyDescent="0.25">
      <c r="A183" s="48" t="str">
        <f t="shared" si="2"/>
        <v>London2009Other CNS and intracranial tumours</v>
      </c>
      <c r="B183" s="47" t="s">
        <v>135</v>
      </c>
      <c r="C183" s="47">
        <v>2009</v>
      </c>
      <c r="D183" s="47" t="s">
        <v>17</v>
      </c>
      <c r="E183" s="47">
        <v>11</v>
      </c>
      <c r="F183" s="47" t="s">
        <v>259</v>
      </c>
      <c r="G183" s="47" t="s">
        <v>259</v>
      </c>
      <c r="H183" s="47">
        <v>12</v>
      </c>
      <c r="I183" s="47">
        <v>24</v>
      </c>
    </row>
    <row r="184" spans="1:9" x14ac:dyDescent="0.25">
      <c r="A184" s="48" t="str">
        <f t="shared" si="2"/>
        <v>London2009Other haematological malignancies</v>
      </c>
      <c r="B184" s="47" t="s">
        <v>135</v>
      </c>
      <c r="C184" s="47">
        <v>2009</v>
      </c>
      <c r="D184" s="47" t="s">
        <v>36</v>
      </c>
      <c r="E184" s="47">
        <v>46</v>
      </c>
      <c r="F184" s="47" t="s">
        <v>259</v>
      </c>
      <c r="G184" s="47" t="s">
        <v>259</v>
      </c>
      <c r="H184" s="47" t="s">
        <v>259</v>
      </c>
      <c r="I184" s="47">
        <v>54</v>
      </c>
    </row>
    <row r="185" spans="1:9" x14ac:dyDescent="0.25">
      <c r="A185" s="48" t="str">
        <f t="shared" si="2"/>
        <v>London2009Other malignant neoplasms</v>
      </c>
      <c r="B185" s="47" t="s">
        <v>135</v>
      </c>
      <c r="C185" s="47">
        <v>2009</v>
      </c>
      <c r="D185" s="47" t="s">
        <v>44</v>
      </c>
      <c r="E185" s="47">
        <v>96</v>
      </c>
      <c r="F185" s="47" t="s">
        <v>259</v>
      </c>
      <c r="G185" s="47" t="s">
        <v>259</v>
      </c>
      <c r="H185" s="47">
        <v>13</v>
      </c>
      <c r="I185" s="47">
        <v>119</v>
      </c>
    </row>
    <row r="186" spans="1:9" x14ac:dyDescent="0.25">
      <c r="A186" s="48" t="str">
        <f t="shared" si="2"/>
        <v>London2009Ovary</v>
      </c>
      <c r="B186" s="47" t="s">
        <v>135</v>
      </c>
      <c r="C186" s="47">
        <v>2009</v>
      </c>
      <c r="D186" s="47" t="s">
        <v>45</v>
      </c>
      <c r="E186" s="47">
        <v>163</v>
      </c>
      <c r="F186" s="47" t="s">
        <v>259</v>
      </c>
      <c r="G186" s="47" t="s">
        <v>259</v>
      </c>
      <c r="H186" s="47">
        <v>21</v>
      </c>
      <c r="I186" s="47">
        <v>192</v>
      </c>
    </row>
    <row r="187" spans="1:9" x14ac:dyDescent="0.25">
      <c r="A187" s="48" t="str">
        <f t="shared" si="2"/>
        <v>London2009Pancreas</v>
      </c>
      <c r="B187" s="47" t="s">
        <v>135</v>
      </c>
      <c r="C187" s="47">
        <v>2009</v>
      </c>
      <c r="D187" s="47" t="s">
        <v>46</v>
      </c>
      <c r="E187" s="47">
        <v>332</v>
      </c>
      <c r="F187" s="47">
        <v>28</v>
      </c>
      <c r="G187" s="47">
        <v>5</v>
      </c>
      <c r="H187" s="47">
        <v>22</v>
      </c>
      <c r="I187" s="47">
        <v>387</v>
      </c>
    </row>
    <row r="188" spans="1:9" x14ac:dyDescent="0.25">
      <c r="A188" s="48" t="str">
        <f t="shared" si="2"/>
        <v>London2009Penis</v>
      </c>
      <c r="B188" s="47" t="s">
        <v>135</v>
      </c>
      <c r="C188" s="47">
        <v>2009</v>
      </c>
      <c r="D188" s="47" t="s">
        <v>90</v>
      </c>
      <c r="E188" s="47">
        <v>5</v>
      </c>
      <c r="F188" s="47" t="s">
        <v>259</v>
      </c>
      <c r="G188" s="47" t="s">
        <v>259</v>
      </c>
      <c r="H188" s="47" t="s">
        <v>259</v>
      </c>
      <c r="I188" s="47">
        <v>7</v>
      </c>
    </row>
    <row r="189" spans="1:9" x14ac:dyDescent="0.25">
      <c r="A189" s="48" t="str">
        <f t="shared" si="2"/>
        <v>London2009Prostate</v>
      </c>
      <c r="B189" s="47" t="s">
        <v>135</v>
      </c>
      <c r="C189" s="47">
        <v>2009</v>
      </c>
      <c r="D189" s="47" t="s">
        <v>47</v>
      </c>
      <c r="E189" s="47">
        <v>388</v>
      </c>
      <c r="F189" s="47">
        <v>11</v>
      </c>
      <c r="G189" s="47">
        <v>8</v>
      </c>
      <c r="H189" s="47">
        <v>69</v>
      </c>
      <c r="I189" s="47">
        <v>476</v>
      </c>
    </row>
    <row r="190" spans="1:9" x14ac:dyDescent="0.25">
      <c r="A190" s="48" t="str">
        <f t="shared" si="2"/>
        <v>London2009Sarcoma: Bone</v>
      </c>
      <c r="B190" s="47" t="s">
        <v>135</v>
      </c>
      <c r="C190" s="47">
        <v>2009</v>
      </c>
      <c r="D190" s="47" t="s">
        <v>49</v>
      </c>
      <c r="E190" s="47">
        <v>12</v>
      </c>
      <c r="F190" s="47">
        <v>0</v>
      </c>
      <c r="G190" s="47">
        <v>0</v>
      </c>
      <c r="H190" s="47">
        <v>5</v>
      </c>
      <c r="I190" s="47">
        <v>17</v>
      </c>
    </row>
    <row r="191" spans="1:9" x14ac:dyDescent="0.25">
      <c r="A191" s="48" t="str">
        <f t="shared" si="2"/>
        <v>London2009Sarcoma: connective and soft tissue</v>
      </c>
      <c r="B191" s="47" t="s">
        <v>135</v>
      </c>
      <c r="C191" s="47">
        <v>2009</v>
      </c>
      <c r="D191" s="47" t="s">
        <v>51</v>
      </c>
      <c r="E191" s="47">
        <v>32</v>
      </c>
      <c r="F191" s="47">
        <v>0</v>
      </c>
      <c r="G191" s="47">
        <v>0</v>
      </c>
      <c r="H191" s="47">
        <v>5</v>
      </c>
      <c r="I191" s="47">
        <v>37</v>
      </c>
    </row>
    <row r="192" spans="1:9" x14ac:dyDescent="0.25">
      <c r="A192" s="48" t="str">
        <f t="shared" si="2"/>
        <v>London2009Small Intestine</v>
      </c>
      <c r="B192" s="47" t="s">
        <v>135</v>
      </c>
      <c r="C192" s="47">
        <v>2009</v>
      </c>
      <c r="D192" s="47" t="s">
        <v>88</v>
      </c>
      <c r="E192" s="47">
        <v>42</v>
      </c>
      <c r="F192" s="47" t="s">
        <v>259</v>
      </c>
      <c r="G192" s="47" t="s">
        <v>259</v>
      </c>
      <c r="H192" s="47">
        <v>5</v>
      </c>
      <c r="I192" s="47">
        <v>49</v>
      </c>
    </row>
    <row r="193" spans="1:9" x14ac:dyDescent="0.25">
      <c r="A193" s="48" t="str">
        <f t="shared" si="2"/>
        <v>London2009Spinal cord and Cranial nerves</v>
      </c>
      <c r="B193" s="47" t="s">
        <v>135</v>
      </c>
      <c r="C193" s="47">
        <v>2009</v>
      </c>
      <c r="D193" s="47" t="s">
        <v>91</v>
      </c>
      <c r="E193" s="47" t="s">
        <v>259</v>
      </c>
      <c r="F193" s="47">
        <v>0</v>
      </c>
      <c r="G193" s="47" t="s">
        <v>259</v>
      </c>
      <c r="H193" s="47" t="s">
        <v>259</v>
      </c>
      <c r="I193" s="47" t="s">
        <v>259</v>
      </c>
    </row>
    <row r="194" spans="1:9" x14ac:dyDescent="0.25">
      <c r="A194" s="48" t="str">
        <f t="shared" si="2"/>
        <v>London2009Stomach</v>
      </c>
      <c r="B194" s="47" t="s">
        <v>135</v>
      </c>
      <c r="C194" s="47">
        <v>2009</v>
      </c>
      <c r="D194" s="47" t="s">
        <v>53</v>
      </c>
      <c r="E194" s="47">
        <v>237</v>
      </c>
      <c r="F194" s="47">
        <v>15</v>
      </c>
      <c r="G194" s="47" t="s">
        <v>259</v>
      </c>
      <c r="H194" s="47" t="s">
        <v>259</v>
      </c>
      <c r="I194" s="47">
        <v>265</v>
      </c>
    </row>
    <row r="195" spans="1:9" x14ac:dyDescent="0.25">
      <c r="A195" s="48" t="str">
        <f t="shared" si="2"/>
        <v>London2009Testis</v>
      </c>
      <c r="B195" s="47" t="s">
        <v>135</v>
      </c>
      <c r="C195" s="47">
        <v>2009</v>
      </c>
      <c r="D195" s="47" t="s">
        <v>55</v>
      </c>
      <c r="E195" s="47">
        <v>21</v>
      </c>
      <c r="F195" s="47" t="s">
        <v>259</v>
      </c>
      <c r="G195" s="47" t="s">
        <v>259</v>
      </c>
      <c r="H195" s="47" t="s">
        <v>259</v>
      </c>
      <c r="I195" s="47">
        <v>29</v>
      </c>
    </row>
    <row r="196" spans="1:9" x14ac:dyDescent="0.25">
      <c r="A196" s="48" t="str">
        <f t="shared" si="2"/>
        <v>London2009Uterus</v>
      </c>
      <c r="B196" s="47" t="s">
        <v>135</v>
      </c>
      <c r="C196" s="47">
        <v>2009</v>
      </c>
      <c r="D196" s="47" t="s">
        <v>57</v>
      </c>
      <c r="E196" s="47">
        <v>42</v>
      </c>
      <c r="F196" s="47" t="s">
        <v>259</v>
      </c>
      <c r="G196" s="47" t="s">
        <v>259</v>
      </c>
      <c r="H196" s="47">
        <v>12</v>
      </c>
      <c r="I196" s="47">
        <v>62</v>
      </c>
    </row>
    <row r="197" spans="1:9" x14ac:dyDescent="0.25">
      <c r="A197" s="48" t="str">
        <f t="shared" si="2"/>
        <v>London2009Vagina</v>
      </c>
      <c r="B197" s="47" t="s">
        <v>135</v>
      </c>
      <c r="C197" s="47">
        <v>2009</v>
      </c>
      <c r="D197" s="47" t="s">
        <v>93</v>
      </c>
      <c r="E197" s="47" t="s">
        <v>259</v>
      </c>
      <c r="F197" s="47">
        <v>0</v>
      </c>
      <c r="G197" s="47">
        <v>0</v>
      </c>
      <c r="H197" s="47" t="s">
        <v>259</v>
      </c>
      <c r="I197" s="47">
        <v>5</v>
      </c>
    </row>
    <row r="198" spans="1:9" x14ac:dyDescent="0.25">
      <c r="A198" s="48" t="str">
        <f t="shared" ref="A198:A261" si="3">CONCATENATE(B198,C198,D198)</f>
        <v>London2009Vulva</v>
      </c>
      <c r="B198" s="47" t="s">
        <v>135</v>
      </c>
      <c r="C198" s="47">
        <v>2009</v>
      </c>
      <c r="D198" s="47" t="s">
        <v>59</v>
      </c>
      <c r="E198" s="47">
        <v>6</v>
      </c>
      <c r="F198" s="47" t="s">
        <v>259</v>
      </c>
      <c r="G198" s="47" t="s">
        <v>259</v>
      </c>
      <c r="H198" s="47" t="s">
        <v>259</v>
      </c>
      <c r="I198" s="47">
        <v>9</v>
      </c>
    </row>
    <row r="199" spans="1:9" x14ac:dyDescent="0.25">
      <c r="A199" s="48" t="str">
        <f t="shared" si="3"/>
        <v>London2009 Total</v>
      </c>
      <c r="B199" s="47" t="s">
        <v>135</v>
      </c>
      <c r="C199" s="47" t="s">
        <v>78</v>
      </c>
      <c r="D199" s="47" t="s">
        <v>83</v>
      </c>
      <c r="E199" s="47">
        <v>6083</v>
      </c>
      <c r="F199" s="47">
        <v>237</v>
      </c>
      <c r="G199" s="47">
        <v>209</v>
      </c>
      <c r="H199" s="47">
        <v>788</v>
      </c>
      <c r="I199" s="47">
        <v>7317</v>
      </c>
    </row>
    <row r="200" spans="1:9" x14ac:dyDescent="0.25">
      <c r="A200" s="48" t="str">
        <f t="shared" si="3"/>
        <v>London2010Biliary tract cancer</v>
      </c>
      <c r="B200" s="47" t="s">
        <v>135</v>
      </c>
      <c r="C200" s="47">
        <v>2010</v>
      </c>
      <c r="D200" s="47" t="s">
        <v>38</v>
      </c>
      <c r="E200" s="47">
        <v>118</v>
      </c>
      <c r="F200" s="47">
        <v>7</v>
      </c>
      <c r="G200" s="47" t="s">
        <v>259</v>
      </c>
      <c r="H200" s="47" t="s">
        <v>259</v>
      </c>
      <c r="I200" s="47">
        <v>134</v>
      </c>
    </row>
    <row r="201" spans="1:9" x14ac:dyDescent="0.25">
      <c r="A201" s="48" t="str">
        <f t="shared" si="3"/>
        <v>London2010Bladder</v>
      </c>
      <c r="B201" s="47" t="s">
        <v>135</v>
      </c>
      <c r="C201" s="47">
        <v>2010</v>
      </c>
      <c r="D201" s="47" t="s">
        <v>14</v>
      </c>
      <c r="E201" s="47">
        <v>143</v>
      </c>
      <c r="F201" s="47">
        <v>0</v>
      </c>
      <c r="G201" s="47">
        <v>5</v>
      </c>
      <c r="H201" s="47">
        <v>21</v>
      </c>
      <c r="I201" s="47">
        <v>169</v>
      </c>
    </row>
    <row r="202" spans="1:9" x14ac:dyDescent="0.25">
      <c r="A202" s="48" t="str">
        <f t="shared" si="3"/>
        <v>London2010Bladder (in-situ)</v>
      </c>
      <c r="B202" s="47" t="s">
        <v>135</v>
      </c>
      <c r="C202" s="47">
        <v>2010</v>
      </c>
      <c r="D202" s="47" t="s">
        <v>94</v>
      </c>
      <c r="E202" s="47">
        <v>36</v>
      </c>
      <c r="F202" s="47" t="s">
        <v>259</v>
      </c>
      <c r="G202" s="47" t="s">
        <v>259</v>
      </c>
      <c r="H202" s="47">
        <v>22</v>
      </c>
      <c r="I202" s="47">
        <v>61</v>
      </c>
    </row>
    <row r="203" spans="1:9" x14ac:dyDescent="0.25">
      <c r="A203" s="48" t="str">
        <f t="shared" si="3"/>
        <v>London2010Brain</v>
      </c>
      <c r="B203" s="47" t="s">
        <v>135</v>
      </c>
      <c r="C203" s="47">
        <v>2010</v>
      </c>
      <c r="D203" s="47" t="s">
        <v>15</v>
      </c>
      <c r="E203" s="47">
        <v>236</v>
      </c>
      <c r="F203" s="47">
        <v>14</v>
      </c>
      <c r="G203" s="47">
        <v>5</v>
      </c>
      <c r="H203" s="47">
        <v>63</v>
      </c>
      <c r="I203" s="47">
        <v>318</v>
      </c>
    </row>
    <row r="204" spans="1:9" x14ac:dyDescent="0.25">
      <c r="A204" s="48" t="str">
        <f t="shared" si="3"/>
        <v>London2010Breast</v>
      </c>
      <c r="B204" s="47" t="s">
        <v>135</v>
      </c>
      <c r="C204" s="47">
        <v>2010</v>
      </c>
      <c r="D204" s="47" t="s">
        <v>18</v>
      </c>
      <c r="E204" s="47">
        <v>177</v>
      </c>
      <c r="F204" s="47">
        <v>6</v>
      </c>
      <c r="G204" s="47">
        <v>7</v>
      </c>
      <c r="H204" s="47">
        <v>22</v>
      </c>
      <c r="I204" s="47">
        <v>212</v>
      </c>
    </row>
    <row r="205" spans="1:9" x14ac:dyDescent="0.25">
      <c r="A205" s="48" t="str">
        <f t="shared" si="3"/>
        <v>London2010Breast (in-situ)</v>
      </c>
      <c r="B205" s="47" t="s">
        <v>135</v>
      </c>
      <c r="C205" s="47">
        <v>2010</v>
      </c>
      <c r="D205" s="47" t="s">
        <v>19</v>
      </c>
      <c r="E205" s="47" t="s">
        <v>259</v>
      </c>
      <c r="F205" s="47" t="s">
        <v>259</v>
      </c>
      <c r="G205" s="47" t="s">
        <v>259</v>
      </c>
      <c r="H205" s="47" t="s">
        <v>259</v>
      </c>
      <c r="I205" s="47" t="s">
        <v>259</v>
      </c>
    </row>
    <row r="206" spans="1:9" x14ac:dyDescent="0.25">
      <c r="A206" s="48" t="str">
        <f t="shared" si="3"/>
        <v>London2010Cancer of Unknown Primary</v>
      </c>
      <c r="B206" s="47" t="s">
        <v>135</v>
      </c>
      <c r="C206" s="47">
        <v>2010</v>
      </c>
      <c r="D206" s="47" t="s">
        <v>20</v>
      </c>
      <c r="E206" s="47">
        <v>429</v>
      </c>
      <c r="F206" s="47" t="s">
        <v>259</v>
      </c>
      <c r="G206" s="47" t="s">
        <v>259</v>
      </c>
      <c r="H206" s="47" t="s">
        <v>259</v>
      </c>
      <c r="I206" s="47">
        <v>472</v>
      </c>
    </row>
    <row r="207" spans="1:9" x14ac:dyDescent="0.25">
      <c r="A207" s="48" t="str">
        <f t="shared" si="3"/>
        <v>London2010Cervix</v>
      </c>
      <c r="B207" s="47" t="s">
        <v>135</v>
      </c>
      <c r="C207" s="47">
        <v>2010</v>
      </c>
      <c r="D207" s="47" t="s">
        <v>21</v>
      </c>
      <c r="E207" s="47">
        <v>23</v>
      </c>
      <c r="F207" s="47" t="s">
        <v>259</v>
      </c>
      <c r="G207" s="47" t="s">
        <v>259</v>
      </c>
      <c r="H207" s="47">
        <v>7</v>
      </c>
      <c r="I207" s="47">
        <v>31</v>
      </c>
    </row>
    <row r="208" spans="1:9" x14ac:dyDescent="0.25">
      <c r="A208" s="48" t="str">
        <f t="shared" si="3"/>
        <v>London2010Cervix (in-situ)</v>
      </c>
      <c r="B208" s="47" t="s">
        <v>135</v>
      </c>
      <c r="C208" s="47">
        <v>2010</v>
      </c>
      <c r="D208" s="47" t="s">
        <v>22</v>
      </c>
      <c r="E208" s="47">
        <v>13</v>
      </c>
      <c r="F208" s="47" t="s">
        <v>259</v>
      </c>
      <c r="G208" s="47" t="s">
        <v>259</v>
      </c>
      <c r="H208" s="47">
        <v>13</v>
      </c>
      <c r="I208" s="47">
        <v>29</v>
      </c>
    </row>
    <row r="209" spans="1:9" x14ac:dyDescent="0.25">
      <c r="A209" s="48" t="str">
        <f t="shared" si="3"/>
        <v>London2010Colorectal</v>
      </c>
      <c r="B209" s="47" t="s">
        <v>135</v>
      </c>
      <c r="C209" s="47">
        <v>2010</v>
      </c>
      <c r="D209" s="47" t="s">
        <v>23</v>
      </c>
      <c r="E209" s="47">
        <v>786</v>
      </c>
      <c r="F209" s="47">
        <v>22</v>
      </c>
      <c r="G209" s="47">
        <v>13</v>
      </c>
      <c r="H209" s="47">
        <v>49</v>
      </c>
      <c r="I209" s="47">
        <v>870</v>
      </c>
    </row>
    <row r="210" spans="1:9" x14ac:dyDescent="0.25">
      <c r="A210" s="48" t="str">
        <f t="shared" si="3"/>
        <v>London2010Head and neck – Larynx</v>
      </c>
      <c r="B210" s="47" t="s">
        <v>135</v>
      </c>
      <c r="C210" s="47">
        <v>2010</v>
      </c>
      <c r="D210" s="47" t="s">
        <v>62</v>
      </c>
      <c r="E210" s="47">
        <v>18</v>
      </c>
      <c r="F210" s="47">
        <v>0</v>
      </c>
      <c r="G210" s="47">
        <v>0</v>
      </c>
      <c r="H210" s="47">
        <v>8</v>
      </c>
      <c r="I210" s="47">
        <v>26</v>
      </c>
    </row>
    <row r="211" spans="1:9" x14ac:dyDescent="0.25">
      <c r="A211" s="48" t="str">
        <f t="shared" si="3"/>
        <v>London2010Head and Neck - non specific</v>
      </c>
      <c r="B211" s="47" t="s">
        <v>135</v>
      </c>
      <c r="C211" s="47">
        <v>2010</v>
      </c>
      <c r="D211" s="47" t="s">
        <v>27</v>
      </c>
      <c r="E211" s="47">
        <v>7</v>
      </c>
      <c r="F211" s="47" t="s">
        <v>259</v>
      </c>
      <c r="G211" s="47" t="s">
        <v>259</v>
      </c>
      <c r="H211" s="47" t="s">
        <v>259</v>
      </c>
      <c r="I211" s="47">
        <v>10</v>
      </c>
    </row>
    <row r="212" spans="1:9" x14ac:dyDescent="0.25">
      <c r="A212" s="48" t="str">
        <f t="shared" si="3"/>
        <v>London2010Head and neck - Oral cavity</v>
      </c>
      <c r="B212" s="47" t="s">
        <v>135</v>
      </c>
      <c r="C212" s="47">
        <v>2010</v>
      </c>
      <c r="D212" s="47" t="s">
        <v>24</v>
      </c>
      <c r="E212" s="47">
        <v>11</v>
      </c>
      <c r="F212" s="47" t="s">
        <v>259</v>
      </c>
      <c r="G212" s="47" t="s">
        <v>259</v>
      </c>
      <c r="H212" s="47">
        <v>10</v>
      </c>
      <c r="I212" s="47">
        <v>25</v>
      </c>
    </row>
    <row r="213" spans="1:9" x14ac:dyDescent="0.25">
      <c r="A213" s="48" t="str">
        <f t="shared" si="3"/>
        <v>London2010Head and neck - Oropharynx</v>
      </c>
      <c r="B213" s="47" t="s">
        <v>135</v>
      </c>
      <c r="C213" s="47">
        <v>2010</v>
      </c>
      <c r="D213" s="47" t="s">
        <v>25</v>
      </c>
      <c r="E213" s="47">
        <v>6</v>
      </c>
      <c r="F213" s="47" t="s">
        <v>259</v>
      </c>
      <c r="G213" s="47" t="s">
        <v>259</v>
      </c>
      <c r="H213" s="47">
        <v>7</v>
      </c>
      <c r="I213" s="47">
        <v>15</v>
      </c>
    </row>
    <row r="214" spans="1:9" x14ac:dyDescent="0.25">
      <c r="A214" s="48" t="str">
        <f t="shared" si="3"/>
        <v>London2010Head and neck - Other (excl. oral cavity, oropharynx, larynx &amp; thyroid)</v>
      </c>
      <c r="B214" s="47" t="s">
        <v>135</v>
      </c>
      <c r="C214" s="47">
        <v>2010</v>
      </c>
      <c r="D214" s="47" t="s">
        <v>28</v>
      </c>
      <c r="E214" s="47">
        <v>12</v>
      </c>
      <c r="F214" s="47" t="s">
        <v>259</v>
      </c>
      <c r="G214" s="47" t="s">
        <v>259</v>
      </c>
      <c r="H214" s="47">
        <v>9</v>
      </c>
      <c r="I214" s="47">
        <v>23</v>
      </c>
    </row>
    <row r="215" spans="1:9" x14ac:dyDescent="0.25">
      <c r="A215" s="48" t="str">
        <f t="shared" si="3"/>
        <v>London2010Head and neck – Thyroid</v>
      </c>
      <c r="B215" s="47" t="s">
        <v>135</v>
      </c>
      <c r="C215" s="47">
        <v>2010</v>
      </c>
      <c r="D215" s="47" t="s">
        <v>26</v>
      </c>
      <c r="E215" s="47">
        <v>18</v>
      </c>
      <c r="F215" s="47" t="s">
        <v>259</v>
      </c>
      <c r="G215" s="47" t="s">
        <v>259</v>
      </c>
      <c r="H215" s="47">
        <v>10</v>
      </c>
      <c r="I215" s="47">
        <v>30</v>
      </c>
    </row>
    <row r="216" spans="1:9" x14ac:dyDescent="0.25">
      <c r="A216" s="48" t="str">
        <f t="shared" si="3"/>
        <v>London2010Hodgkin lymphoma</v>
      </c>
      <c r="B216" s="47" t="s">
        <v>135</v>
      </c>
      <c r="C216" s="47">
        <v>2010</v>
      </c>
      <c r="D216" s="47" t="s">
        <v>29</v>
      </c>
      <c r="E216" s="47">
        <v>36</v>
      </c>
      <c r="F216" s="47" t="s">
        <v>259</v>
      </c>
      <c r="G216" s="47" t="s">
        <v>259</v>
      </c>
      <c r="H216" s="47">
        <v>7</v>
      </c>
      <c r="I216" s="47">
        <v>44</v>
      </c>
    </row>
    <row r="217" spans="1:9" x14ac:dyDescent="0.25">
      <c r="A217" s="48" t="str">
        <f t="shared" si="3"/>
        <v>London2010Intracranial endocrine</v>
      </c>
      <c r="B217" s="47" t="s">
        <v>135</v>
      </c>
      <c r="C217" s="47">
        <v>2010</v>
      </c>
      <c r="D217" s="47" t="s">
        <v>92</v>
      </c>
      <c r="E217" s="47">
        <v>6</v>
      </c>
      <c r="F217" s="47" t="s">
        <v>259</v>
      </c>
      <c r="G217" s="47" t="s">
        <v>259</v>
      </c>
      <c r="H217" s="47" t="s">
        <v>259</v>
      </c>
      <c r="I217" s="47">
        <v>7</v>
      </c>
    </row>
    <row r="218" spans="1:9" x14ac:dyDescent="0.25">
      <c r="A218" s="48" t="str">
        <f t="shared" si="3"/>
        <v>London2010Kidney</v>
      </c>
      <c r="B218" s="47" t="s">
        <v>135</v>
      </c>
      <c r="C218" s="47">
        <v>2010</v>
      </c>
      <c r="D218" s="47" t="s">
        <v>31</v>
      </c>
      <c r="E218" s="47">
        <v>113</v>
      </c>
      <c r="F218" s="47" t="s">
        <v>259</v>
      </c>
      <c r="G218" s="47" t="s">
        <v>259</v>
      </c>
      <c r="H218" s="47">
        <v>28</v>
      </c>
      <c r="I218" s="47">
        <v>154</v>
      </c>
    </row>
    <row r="219" spans="1:9" x14ac:dyDescent="0.25">
      <c r="A219" s="48" t="str">
        <f t="shared" si="3"/>
        <v>London2010Leukaemia: acute myeloid</v>
      </c>
      <c r="B219" s="47" t="s">
        <v>135</v>
      </c>
      <c r="C219" s="47">
        <v>2010</v>
      </c>
      <c r="D219" s="47" t="s">
        <v>33</v>
      </c>
      <c r="E219" s="47">
        <v>121</v>
      </c>
      <c r="F219" s="47">
        <v>13</v>
      </c>
      <c r="G219" s="47">
        <v>8</v>
      </c>
      <c r="H219" s="47">
        <v>12</v>
      </c>
      <c r="I219" s="47">
        <v>154</v>
      </c>
    </row>
    <row r="220" spans="1:9" x14ac:dyDescent="0.25">
      <c r="A220" s="48" t="str">
        <f t="shared" si="3"/>
        <v>London2010Leukaemia: chronic lymphocytic</v>
      </c>
      <c r="B220" s="47" t="s">
        <v>135</v>
      </c>
      <c r="C220" s="47">
        <v>2010</v>
      </c>
      <c r="D220" s="47" t="s">
        <v>34</v>
      </c>
      <c r="E220" s="47">
        <v>40</v>
      </c>
      <c r="F220" s="47" t="s">
        <v>259</v>
      </c>
      <c r="G220" s="47" t="s">
        <v>259</v>
      </c>
      <c r="H220" s="47">
        <v>6</v>
      </c>
      <c r="I220" s="47">
        <v>49</v>
      </c>
    </row>
    <row r="221" spans="1:9" x14ac:dyDescent="0.25">
      <c r="A221" s="48" t="str">
        <f t="shared" si="3"/>
        <v>London2010Leukaemia: other (all excluding AML and CLL)</v>
      </c>
      <c r="B221" s="47" t="s">
        <v>135</v>
      </c>
      <c r="C221" s="47">
        <v>2010</v>
      </c>
      <c r="D221" s="47" t="s">
        <v>35</v>
      </c>
      <c r="E221" s="47">
        <v>56</v>
      </c>
      <c r="F221" s="47" t="s">
        <v>259</v>
      </c>
      <c r="G221" s="47" t="s">
        <v>259</v>
      </c>
      <c r="H221" s="47">
        <v>16</v>
      </c>
      <c r="I221" s="47">
        <v>82</v>
      </c>
    </row>
    <row r="222" spans="1:9" x14ac:dyDescent="0.25">
      <c r="A222" s="48" t="str">
        <f t="shared" si="3"/>
        <v>London2010Liver (excl intrahepatic bile duct)</v>
      </c>
      <c r="B222" s="47" t="s">
        <v>135</v>
      </c>
      <c r="C222" s="47">
        <v>2010</v>
      </c>
      <c r="D222" s="47" t="s">
        <v>37</v>
      </c>
      <c r="E222" s="47">
        <v>122</v>
      </c>
      <c r="F222" s="47" t="s">
        <v>259</v>
      </c>
      <c r="G222" s="47" t="s">
        <v>259</v>
      </c>
      <c r="H222" s="47">
        <v>17</v>
      </c>
      <c r="I222" s="47">
        <v>149</v>
      </c>
    </row>
    <row r="223" spans="1:9" x14ac:dyDescent="0.25">
      <c r="A223" s="48" t="str">
        <f t="shared" si="3"/>
        <v>London2010Lung</v>
      </c>
      <c r="B223" s="47" t="s">
        <v>135</v>
      </c>
      <c r="C223" s="47">
        <v>2010</v>
      </c>
      <c r="D223" s="47" t="s">
        <v>39</v>
      </c>
      <c r="E223" s="47">
        <v>1225</v>
      </c>
      <c r="F223" s="47">
        <v>44</v>
      </c>
      <c r="G223" s="47">
        <v>37</v>
      </c>
      <c r="H223" s="47">
        <v>108</v>
      </c>
      <c r="I223" s="47">
        <v>1414</v>
      </c>
    </row>
    <row r="224" spans="1:9" x14ac:dyDescent="0.25">
      <c r="A224" s="48" t="str">
        <f t="shared" si="3"/>
        <v>London2010Melanoma</v>
      </c>
      <c r="B224" s="47" t="s">
        <v>135</v>
      </c>
      <c r="C224" s="47">
        <v>2010</v>
      </c>
      <c r="D224" s="47" t="s">
        <v>40</v>
      </c>
      <c r="E224" s="47">
        <v>22</v>
      </c>
      <c r="F224" s="47" t="s">
        <v>259</v>
      </c>
      <c r="G224" s="47">
        <v>0</v>
      </c>
      <c r="H224" s="47" t="s">
        <v>259</v>
      </c>
      <c r="I224" s="47">
        <v>28</v>
      </c>
    </row>
    <row r="225" spans="1:9" x14ac:dyDescent="0.25">
      <c r="A225" s="48" t="str">
        <f t="shared" si="3"/>
        <v>London2010Meninges</v>
      </c>
      <c r="B225" s="47" t="s">
        <v>135</v>
      </c>
      <c r="C225" s="47">
        <v>2010</v>
      </c>
      <c r="D225" s="47" t="s">
        <v>16</v>
      </c>
      <c r="E225" s="47">
        <v>46</v>
      </c>
      <c r="F225" s="47" t="s">
        <v>259</v>
      </c>
      <c r="G225" s="47" t="s">
        <v>259</v>
      </c>
      <c r="H225" s="47">
        <v>15</v>
      </c>
      <c r="I225" s="47">
        <v>67</v>
      </c>
    </row>
    <row r="226" spans="1:9" x14ac:dyDescent="0.25">
      <c r="A226" s="48" t="str">
        <f t="shared" si="3"/>
        <v>London2010Mesothelioma</v>
      </c>
      <c r="B226" s="47" t="s">
        <v>135</v>
      </c>
      <c r="C226" s="47">
        <v>2010</v>
      </c>
      <c r="D226" s="47" t="s">
        <v>41</v>
      </c>
      <c r="E226" s="47">
        <v>73</v>
      </c>
      <c r="F226" s="47" t="s">
        <v>259</v>
      </c>
      <c r="G226" s="47" t="s">
        <v>259</v>
      </c>
      <c r="H226" s="47">
        <v>10</v>
      </c>
      <c r="I226" s="47">
        <v>88</v>
      </c>
    </row>
    <row r="227" spans="1:9" x14ac:dyDescent="0.25">
      <c r="A227" s="48" t="str">
        <f t="shared" si="3"/>
        <v>London2010Multiple myeloma</v>
      </c>
      <c r="B227" s="47" t="s">
        <v>135</v>
      </c>
      <c r="C227" s="47">
        <v>2010</v>
      </c>
      <c r="D227" s="47" t="s">
        <v>42</v>
      </c>
      <c r="E227" s="47">
        <v>131</v>
      </c>
      <c r="F227" s="47">
        <v>6</v>
      </c>
      <c r="G227" s="47">
        <v>6</v>
      </c>
      <c r="H227" s="47">
        <v>24</v>
      </c>
      <c r="I227" s="47">
        <v>167</v>
      </c>
    </row>
    <row r="228" spans="1:9" x14ac:dyDescent="0.25">
      <c r="A228" s="48" t="str">
        <f t="shared" si="3"/>
        <v>London2010Non-Hodgkin lymphoma</v>
      </c>
      <c r="B228" s="47" t="s">
        <v>135</v>
      </c>
      <c r="C228" s="47">
        <v>2010</v>
      </c>
      <c r="D228" s="47" t="s">
        <v>30</v>
      </c>
      <c r="E228" s="47">
        <v>239</v>
      </c>
      <c r="F228" s="47">
        <v>15</v>
      </c>
      <c r="G228" s="47">
        <v>9</v>
      </c>
      <c r="H228" s="47">
        <v>39</v>
      </c>
      <c r="I228" s="47">
        <v>302</v>
      </c>
    </row>
    <row r="229" spans="1:9" x14ac:dyDescent="0.25">
      <c r="A229" s="48" t="str">
        <f t="shared" si="3"/>
        <v>London2010Oesophagus</v>
      </c>
      <c r="B229" s="47" t="s">
        <v>135</v>
      </c>
      <c r="C229" s="47">
        <v>2010</v>
      </c>
      <c r="D229" s="47" t="s">
        <v>43</v>
      </c>
      <c r="E229" s="47">
        <v>142</v>
      </c>
      <c r="F229" s="47" t="s">
        <v>259</v>
      </c>
      <c r="G229" s="47" t="s">
        <v>259</v>
      </c>
      <c r="H229" s="47">
        <v>9</v>
      </c>
      <c r="I229" s="47">
        <v>155</v>
      </c>
    </row>
    <row r="230" spans="1:9" x14ac:dyDescent="0.25">
      <c r="A230" s="48" t="str">
        <f t="shared" si="3"/>
        <v>London2010Other and unspecified urinary</v>
      </c>
      <c r="B230" s="47" t="s">
        <v>135</v>
      </c>
      <c r="C230" s="47">
        <v>2010</v>
      </c>
      <c r="D230" s="47" t="s">
        <v>32</v>
      </c>
      <c r="E230" s="47">
        <v>20</v>
      </c>
      <c r="F230" s="47" t="s">
        <v>259</v>
      </c>
      <c r="G230" s="47" t="s">
        <v>259</v>
      </c>
      <c r="H230" s="47">
        <v>6</v>
      </c>
      <c r="I230" s="47">
        <v>27</v>
      </c>
    </row>
    <row r="231" spans="1:9" x14ac:dyDescent="0.25">
      <c r="A231" s="48" t="str">
        <f t="shared" si="3"/>
        <v>London2010Other CNS and intracranial tumours</v>
      </c>
      <c r="B231" s="47" t="s">
        <v>135</v>
      </c>
      <c r="C231" s="47">
        <v>2010</v>
      </c>
      <c r="D231" s="47" t="s">
        <v>17</v>
      </c>
      <c r="E231" s="47">
        <v>10</v>
      </c>
      <c r="F231" s="47" t="s">
        <v>259</v>
      </c>
      <c r="G231" s="47" t="s">
        <v>259</v>
      </c>
      <c r="H231" s="47">
        <v>7</v>
      </c>
      <c r="I231" s="47">
        <v>20</v>
      </c>
    </row>
    <row r="232" spans="1:9" x14ac:dyDescent="0.25">
      <c r="A232" s="48" t="str">
        <f t="shared" si="3"/>
        <v>London2010Other haematological malignancies</v>
      </c>
      <c r="B232" s="47" t="s">
        <v>135</v>
      </c>
      <c r="C232" s="47">
        <v>2010</v>
      </c>
      <c r="D232" s="47" t="s">
        <v>36</v>
      </c>
      <c r="E232" s="47">
        <v>44</v>
      </c>
      <c r="F232" s="47">
        <v>0</v>
      </c>
      <c r="G232" s="47">
        <v>5</v>
      </c>
      <c r="H232" s="47">
        <v>5</v>
      </c>
      <c r="I232" s="47">
        <v>54</v>
      </c>
    </row>
    <row r="233" spans="1:9" x14ac:dyDescent="0.25">
      <c r="A233" s="48" t="str">
        <f t="shared" si="3"/>
        <v>London2010Other malignant neoplasms</v>
      </c>
      <c r="B233" s="47" t="s">
        <v>135</v>
      </c>
      <c r="C233" s="47">
        <v>2010</v>
      </c>
      <c r="D233" s="47" t="s">
        <v>44</v>
      </c>
      <c r="E233" s="47">
        <v>98</v>
      </c>
      <c r="F233" s="47" t="s">
        <v>259</v>
      </c>
      <c r="G233" s="47" t="s">
        <v>259</v>
      </c>
      <c r="H233" s="47">
        <v>20</v>
      </c>
      <c r="I233" s="47">
        <v>125</v>
      </c>
    </row>
    <row r="234" spans="1:9" x14ac:dyDescent="0.25">
      <c r="A234" s="48" t="str">
        <f t="shared" si="3"/>
        <v>London2010Ovary</v>
      </c>
      <c r="B234" s="47" t="s">
        <v>135</v>
      </c>
      <c r="C234" s="47">
        <v>2010</v>
      </c>
      <c r="D234" s="47" t="s">
        <v>45</v>
      </c>
      <c r="E234" s="47">
        <v>162</v>
      </c>
      <c r="F234" s="47">
        <v>12</v>
      </c>
      <c r="G234" s="47">
        <v>5</v>
      </c>
      <c r="H234" s="47">
        <v>19</v>
      </c>
      <c r="I234" s="47">
        <v>198</v>
      </c>
    </row>
    <row r="235" spans="1:9" x14ac:dyDescent="0.25">
      <c r="A235" s="48" t="str">
        <f t="shared" si="3"/>
        <v>London2010Pancreas</v>
      </c>
      <c r="B235" s="47" t="s">
        <v>135</v>
      </c>
      <c r="C235" s="47">
        <v>2010</v>
      </c>
      <c r="D235" s="47" t="s">
        <v>46</v>
      </c>
      <c r="E235" s="47">
        <v>328</v>
      </c>
      <c r="F235" s="47">
        <v>23</v>
      </c>
      <c r="G235" s="47">
        <v>5</v>
      </c>
      <c r="H235" s="47">
        <v>10</v>
      </c>
      <c r="I235" s="47">
        <v>366</v>
      </c>
    </row>
    <row r="236" spans="1:9" x14ac:dyDescent="0.25">
      <c r="A236" s="48" t="str">
        <f t="shared" si="3"/>
        <v>London2010Penis</v>
      </c>
      <c r="B236" s="47" t="s">
        <v>135</v>
      </c>
      <c r="C236" s="47">
        <v>2010</v>
      </c>
      <c r="D236" s="47" t="s">
        <v>90</v>
      </c>
      <c r="E236" s="47">
        <v>5</v>
      </c>
      <c r="F236" s="47">
        <v>0</v>
      </c>
      <c r="G236" s="47" t="s">
        <v>259</v>
      </c>
      <c r="H236" s="47" t="s">
        <v>259</v>
      </c>
      <c r="I236" s="47">
        <v>9</v>
      </c>
    </row>
    <row r="237" spans="1:9" x14ac:dyDescent="0.25">
      <c r="A237" s="48" t="str">
        <f t="shared" si="3"/>
        <v>London2010Prostate</v>
      </c>
      <c r="B237" s="47" t="s">
        <v>135</v>
      </c>
      <c r="C237" s="47">
        <v>2010</v>
      </c>
      <c r="D237" s="47" t="s">
        <v>47</v>
      </c>
      <c r="E237" s="47">
        <v>270</v>
      </c>
      <c r="F237" s="47">
        <v>15</v>
      </c>
      <c r="G237" s="47">
        <v>16</v>
      </c>
      <c r="H237" s="47">
        <v>56</v>
      </c>
      <c r="I237" s="47">
        <v>357</v>
      </c>
    </row>
    <row r="238" spans="1:9" x14ac:dyDescent="0.25">
      <c r="A238" s="48" t="str">
        <f t="shared" si="3"/>
        <v>London2010Sarcoma: Bone</v>
      </c>
      <c r="B238" s="47" t="s">
        <v>135</v>
      </c>
      <c r="C238" s="47">
        <v>2010</v>
      </c>
      <c r="D238" s="47" t="s">
        <v>49</v>
      </c>
      <c r="E238" s="47">
        <v>11</v>
      </c>
      <c r="F238" s="47">
        <v>0</v>
      </c>
      <c r="G238" s="47">
        <v>0</v>
      </c>
      <c r="H238" s="47">
        <v>7</v>
      </c>
      <c r="I238" s="47">
        <v>18</v>
      </c>
    </row>
    <row r="239" spans="1:9" x14ac:dyDescent="0.25">
      <c r="A239" s="48" t="str">
        <f t="shared" si="3"/>
        <v>London2010Sarcoma: connective and soft tissue</v>
      </c>
      <c r="B239" s="47" t="s">
        <v>135</v>
      </c>
      <c r="C239" s="47">
        <v>2010</v>
      </c>
      <c r="D239" s="47" t="s">
        <v>51</v>
      </c>
      <c r="E239" s="47">
        <v>32</v>
      </c>
      <c r="F239" s="47" t="s">
        <v>259</v>
      </c>
      <c r="G239" s="47" t="s">
        <v>259</v>
      </c>
      <c r="H239" s="47">
        <v>6</v>
      </c>
      <c r="I239" s="47">
        <v>41</v>
      </c>
    </row>
    <row r="240" spans="1:9" x14ac:dyDescent="0.25">
      <c r="A240" s="48" t="str">
        <f t="shared" si="3"/>
        <v>London2010Small Intestine</v>
      </c>
      <c r="B240" s="47" t="s">
        <v>135</v>
      </c>
      <c r="C240" s="47">
        <v>2010</v>
      </c>
      <c r="D240" s="47" t="s">
        <v>88</v>
      </c>
      <c r="E240" s="47">
        <v>37</v>
      </c>
      <c r="F240" s="47" t="s">
        <v>259</v>
      </c>
      <c r="G240" s="47" t="s">
        <v>259</v>
      </c>
      <c r="H240" s="47" t="s">
        <v>259</v>
      </c>
      <c r="I240" s="47">
        <v>41</v>
      </c>
    </row>
    <row r="241" spans="1:9" x14ac:dyDescent="0.25">
      <c r="A241" s="48" t="str">
        <f t="shared" si="3"/>
        <v>London2010Spinal cord and Cranial nerves</v>
      </c>
      <c r="B241" s="47" t="s">
        <v>135</v>
      </c>
      <c r="C241" s="47">
        <v>2010</v>
      </c>
      <c r="D241" s="47" t="s">
        <v>91</v>
      </c>
      <c r="E241" s="47" t="s">
        <v>259</v>
      </c>
      <c r="F241" s="47">
        <v>0</v>
      </c>
      <c r="G241" s="47" t="s">
        <v>259</v>
      </c>
      <c r="H241" s="47" t="s">
        <v>259</v>
      </c>
      <c r="I241" s="47">
        <v>6</v>
      </c>
    </row>
    <row r="242" spans="1:9" x14ac:dyDescent="0.25">
      <c r="A242" s="48" t="str">
        <f t="shared" si="3"/>
        <v>London2010Stomach</v>
      </c>
      <c r="B242" s="47" t="s">
        <v>135</v>
      </c>
      <c r="C242" s="47">
        <v>2010</v>
      </c>
      <c r="D242" s="47" t="s">
        <v>53</v>
      </c>
      <c r="E242" s="47">
        <v>201</v>
      </c>
      <c r="F242" s="47" t="s">
        <v>259</v>
      </c>
      <c r="G242" s="47" t="s">
        <v>259</v>
      </c>
      <c r="H242" s="47">
        <v>18</v>
      </c>
      <c r="I242" s="47">
        <v>227</v>
      </c>
    </row>
    <row r="243" spans="1:9" x14ac:dyDescent="0.25">
      <c r="A243" s="48" t="str">
        <f t="shared" si="3"/>
        <v>London2010Testis</v>
      </c>
      <c r="B243" s="47" t="s">
        <v>135</v>
      </c>
      <c r="C243" s="47">
        <v>2010</v>
      </c>
      <c r="D243" s="47" t="s">
        <v>55</v>
      </c>
      <c r="E243" s="47">
        <v>18</v>
      </c>
      <c r="F243" s="47" t="s">
        <v>259</v>
      </c>
      <c r="G243" s="47" t="s">
        <v>259</v>
      </c>
      <c r="H243" s="47">
        <v>9</v>
      </c>
      <c r="I243" s="47">
        <v>29</v>
      </c>
    </row>
    <row r="244" spans="1:9" x14ac:dyDescent="0.25">
      <c r="A244" s="48" t="str">
        <f t="shared" si="3"/>
        <v>London2010Uterus</v>
      </c>
      <c r="B244" s="47" t="s">
        <v>135</v>
      </c>
      <c r="C244" s="47">
        <v>2010</v>
      </c>
      <c r="D244" s="47" t="s">
        <v>57</v>
      </c>
      <c r="E244" s="47">
        <v>65</v>
      </c>
      <c r="F244" s="47" t="s">
        <v>259</v>
      </c>
      <c r="G244" s="47" t="s">
        <v>259</v>
      </c>
      <c r="H244" s="47">
        <v>7</v>
      </c>
      <c r="I244" s="47">
        <v>75</v>
      </c>
    </row>
    <row r="245" spans="1:9" x14ac:dyDescent="0.25">
      <c r="A245" s="48" t="str">
        <f t="shared" si="3"/>
        <v>London2010Vagina</v>
      </c>
      <c r="B245" s="47" t="s">
        <v>135</v>
      </c>
      <c r="C245" s="47">
        <v>2010</v>
      </c>
      <c r="D245" s="47" t="s">
        <v>93</v>
      </c>
      <c r="E245" s="47" t="s">
        <v>259</v>
      </c>
      <c r="F245" s="47" t="s">
        <v>259</v>
      </c>
      <c r="G245" s="47" t="s">
        <v>259</v>
      </c>
      <c r="H245" s="47" t="s">
        <v>259</v>
      </c>
      <c r="I245" s="47" t="s">
        <v>259</v>
      </c>
    </row>
    <row r="246" spans="1:9" x14ac:dyDescent="0.25">
      <c r="A246" s="48" t="str">
        <f t="shared" si="3"/>
        <v>London2010Vulva</v>
      </c>
      <c r="B246" s="47" t="s">
        <v>135</v>
      </c>
      <c r="C246" s="47">
        <v>2010</v>
      </c>
      <c r="D246" s="47" t="s">
        <v>59</v>
      </c>
      <c r="E246" s="47">
        <v>11</v>
      </c>
      <c r="F246" s="47" t="s">
        <v>259</v>
      </c>
      <c r="G246" s="47" t="s">
        <v>259</v>
      </c>
      <c r="H246" s="47" t="s">
        <v>259</v>
      </c>
      <c r="I246" s="47">
        <v>12</v>
      </c>
    </row>
    <row r="247" spans="1:9" x14ac:dyDescent="0.25">
      <c r="A247" s="48" t="str">
        <f t="shared" si="3"/>
        <v>London2010 Total</v>
      </c>
      <c r="B247" s="47" t="s">
        <v>135</v>
      </c>
      <c r="C247" s="47" t="s">
        <v>79</v>
      </c>
      <c r="D247" s="47" t="s">
        <v>83</v>
      </c>
      <c r="E247" s="47">
        <v>5724</v>
      </c>
      <c r="F247" s="47">
        <v>244</v>
      </c>
      <c r="G247" s="47">
        <v>185</v>
      </c>
      <c r="H247" s="47">
        <v>742</v>
      </c>
      <c r="I247" s="47">
        <v>6895</v>
      </c>
    </row>
    <row r="248" spans="1:9" x14ac:dyDescent="0.25">
      <c r="A248" s="48" t="str">
        <f t="shared" si="3"/>
        <v>London2011Biliary tract cancer</v>
      </c>
      <c r="B248" s="47" t="s">
        <v>135</v>
      </c>
      <c r="C248" s="47">
        <v>2011</v>
      </c>
      <c r="D248" s="47" t="s">
        <v>38</v>
      </c>
      <c r="E248" s="47">
        <v>109</v>
      </c>
      <c r="F248" s="47">
        <v>5</v>
      </c>
      <c r="G248" s="47" t="s">
        <v>259</v>
      </c>
      <c r="H248" s="47" t="s">
        <v>259</v>
      </c>
      <c r="I248" s="47">
        <v>119</v>
      </c>
    </row>
    <row r="249" spans="1:9" x14ac:dyDescent="0.25">
      <c r="A249" s="48" t="str">
        <f t="shared" si="3"/>
        <v>London2011Bladder</v>
      </c>
      <c r="B249" s="47" t="s">
        <v>135</v>
      </c>
      <c r="C249" s="47">
        <v>2011</v>
      </c>
      <c r="D249" s="47" t="s">
        <v>14</v>
      </c>
      <c r="E249" s="47">
        <v>136</v>
      </c>
      <c r="F249" s="47" t="s">
        <v>259</v>
      </c>
      <c r="G249" s="47" t="s">
        <v>259</v>
      </c>
      <c r="H249" s="47">
        <v>31</v>
      </c>
      <c r="I249" s="47">
        <v>173</v>
      </c>
    </row>
    <row r="250" spans="1:9" x14ac:dyDescent="0.25">
      <c r="A250" s="48" t="str">
        <f t="shared" si="3"/>
        <v>London2011Bladder (in-situ)</v>
      </c>
      <c r="B250" s="47" t="s">
        <v>135</v>
      </c>
      <c r="C250" s="47">
        <v>2011</v>
      </c>
      <c r="D250" s="47" t="s">
        <v>94</v>
      </c>
      <c r="E250" s="47">
        <v>49</v>
      </c>
      <c r="F250" s="47" t="s">
        <v>259</v>
      </c>
      <c r="G250" s="47" t="s">
        <v>259</v>
      </c>
      <c r="H250" s="47">
        <v>18</v>
      </c>
      <c r="I250" s="47">
        <v>71</v>
      </c>
    </row>
    <row r="251" spans="1:9" x14ac:dyDescent="0.25">
      <c r="A251" s="48" t="str">
        <f t="shared" si="3"/>
        <v>London2011Brain</v>
      </c>
      <c r="B251" s="47" t="s">
        <v>135</v>
      </c>
      <c r="C251" s="47">
        <v>2011</v>
      </c>
      <c r="D251" s="47" t="s">
        <v>15</v>
      </c>
      <c r="E251" s="47">
        <v>198</v>
      </c>
      <c r="F251" s="47">
        <v>8</v>
      </c>
      <c r="G251" s="47">
        <v>7</v>
      </c>
      <c r="H251" s="47">
        <v>59</v>
      </c>
      <c r="I251" s="47">
        <v>272</v>
      </c>
    </row>
    <row r="252" spans="1:9" x14ac:dyDescent="0.25">
      <c r="A252" s="48" t="str">
        <f t="shared" si="3"/>
        <v>London2011Breast</v>
      </c>
      <c r="B252" s="47" t="s">
        <v>135</v>
      </c>
      <c r="C252" s="47">
        <v>2011</v>
      </c>
      <c r="D252" s="47" t="s">
        <v>18</v>
      </c>
      <c r="E252" s="47">
        <v>200</v>
      </c>
      <c r="F252" s="47" t="s">
        <v>259</v>
      </c>
      <c r="G252" s="47" t="s">
        <v>259</v>
      </c>
      <c r="H252" s="47">
        <v>19</v>
      </c>
      <c r="I252" s="47">
        <v>228</v>
      </c>
    </row>
    <row r="253" spans="1:9" x14ac:dyDescent="0.25">
      <c r="A253" s="48" t="str">
        <f t="shared" si="3"/>
        <v>London2011Breast (in-situ)</v>
      </c>
      <c r="B253" s="47" t="s">
        <v>135</v>
      </c>
      <c r="C253" s="47">
        <v>2011</v>
      </c>
      <c r="D253" s="47" t="s">
        <v>19</v>
      </c>
      <c r="E253" s="47">
        <v>0</v>
      </c>
      <c r="F253" s="47" t="s">
        <v>259</v>
      </c>
      <c r="G253" s="47">
        <v>0</v>
      </c>
      <c r="H253" s="47" t="s">
        <v>259</v>
      </c>
      <c r="I253" s="47" t="s">
        <v>259</v>
      </c>
    </row>
    <row r="254" spans="1:9" x14ac:dyDescent="0.25">
      <c r="A254" s="48" t="str">
        <f t="shared" si="3"/>
        <v>London2011Cancer of Unknown Primary</v>
      </c>
      <c r="B254" s="47" t="s">
        <v>135</v>
      </c>
      <c r="C254" s="47">
        <v>2011</v>
      </c>
      <c r="D254" s="47" t="s">
        <v>20</v>
      </c>
      <c r="E254" s="47">
        <v>421</v>
      </c>
      <c r="F254" s="47" t="s">
        <v>259</v>
      </c>
      <c r="G254" s="47" t="s">
        <v>259</v>
      </c>
      <c r="H254" s="47">
        <v>29</v>
      </c>
      <c r="I254" s="47">
        <v>475</v>
      </c>
    </row>
    <row r="255" spans="1:9" x14ac:dyDescent="0.25">
      <c r="A255" s="48" t="str">
        <f t="shared" si="3"/>
        <v>London2011Cervix</v>
      </c>
      <c r="B255" s="47" t="s">
        <v>135</v>
      </c>
      <c r="C255" s="47">
        <v>2011</v>
      </c>
      <c r="D255" s="47" t="s">
        <v>21</v>
      </c>
      <c r="E255" s="47">
        <v>22</v>
      </c>
      <c r="F255" s="47" t="s">
        <v>259</v>
      </c>
      <c r="G255" s="47" t="s">
        <v>259</v>
      </c>
      <c r="H255" s="47">
        <v>6</v>
      </c>
      <c r="I255" s="47">
        <v>29</v>
      </c>
    </row>
    <row r="256" spans="1:9" x14ac:dyDescent="0.25">
      <c r="A256" s="48" t="str">
        <f t="shared" si="3"/>
        <v>London2011Cervix (in-situ)</v>
      </c>
      <c r="B256" s="47" t="s">
        <v>135</v>
      </c>
      <c r="C256" s="47">
        <v>2011</v>
      </c>
      <c r="D256" s="47" t="s">
        <v>22</v>
      </c>
      <c r="E256" s="47">
        <v>13</v>
      </c>
      <c r="F256" s="47" t="s">
        <v>259</v>
      </c>
      <c r="G256" s="47" t="s">
        <v>259</v>
      </c>
      <c r="H256" s="47">
        <v>17</v>
      </c>
      <c r="I256" s="47">
        <v>31</v>
      </c>
    </row>
    <row r="257" spans="1:9" x14ac:dyDescent="0.25">
      <c r="A257" s="48" t="str">
        <f t="shared" si="3"/>
        <v>London2011Colorectal</v>
      </c>
      <c r="B257" s="47" t="s">
        <v>135</v>
      </c>
      <c r="C257" s="47">
        <v>2011</v>
      </c>
      <c r="D257" s="47" t="s">
        <v>23</v>
      </c>
      <c r="E257" s="47">
        <v>805</v>
      </c>
      <c r="F257" s="47">
        <v>33</v>
      </c>
      <c r="G257" s="47">
        <v>17</v>
      </c>
      <c r="H257" s="47">
        <v>32</v>
      </c>
      <c r="I257" s="47">
        <v>887</v>
      </c>
    </row>
    <row r="258" spans="1:9" x14ac:dyDescent="0.25">
      <c r="A258" s="48" t="str">
        <f t="shared" si="3"/>
        <v>London2011Head and neck – Larynx</v>
      </c>
      <c r="B258" s="47" t="s">
        <v>135</v>
      </c>
      <c r="C258" s="47">
        <v>2011</v>
      </c>
      <c r="D258" s="47" t="s">
        <v>62</v>
      </c>
      <c r="E258" s="47">
        <v>27</v>
      </c>
      <c r="F258" s="47" t="s">
        <v>259</v>
      </c>
      <c r="G258" s="47" t="s">
        <v>259</v>
      </c>
      <c r="H258" s="47">
        <v>7</v>
      </c>
      <c r="I258" s="47">
        <v>37</v>
      </c>
    </row>
    <row r="259" spans="1:9" x14ac:dyDescent="0.25">
      <c r="A259" s="48" t="str">
        <f t="shared" si="3"/>
        <v>London2011Head and Neck - non specific</v>
      </c>
      <c r="B259" s="47" t="s">
        <v>135</v>
      </c>
      <c r="C259" s="47">
        <v>2011</v>
      </c>
      <c r="D259" s="47" t="s">
        <v>27</v>
      </c>
      <c r="E259" s="47">
        <v>6</v>
      </c>
      <c r="F259" s="47" t="s">
        <v>259</v>
      </c>
      <c r="G259" s="47" t="s">
        <v>259</v>
      </c>
      <c r="H259" s="47" t="s">
        <v>259</v>
      </c>
      <c r="I259" s="47">
        <v>7</v>
      </c>
    </row>
    <row r="260" spans="1:9" x14ac:dyDescent="0.25">
      <c r="A260" s="48" t="str">
        <f t="shared" si="3"/>
        <v>London2011Head and neck - Oral cavity</v>
      </c>
      <c r="B260" s="47" t="s">
        <v>135</v>
      </c>
      <c r="C260" s="47">
        <v>2011</v>
      </c>
      <c r="D260" s="47" t="s">
        <v>24</v>
      </c>
      <c r="E260" s="47">
        <v>20</v>
      </c>
      <c r="F260" s="47" t="s">
        <v>259</v>
      </c>
      <c r="G260" s="47" t="s">
        <v>259</v>
      </c>
      <c r="H260" s="47">
        <v>13</v>
      </c>
      <c r="I260" s="47">
        <v>35</v>
      </c>
    </row>
    <row r="261" spans="1:9" x14ac:dyDescent="0.25">
      <c r="A261" s="48" t="str">
        <f t="shared" si="3"/>
        <v>London2011Head and neck - Oropharynx</v>
      </c>
      <c r="B261" s="47" t="s">
        <v>135</v>
      </c>
      <c r="C261" s="47">
        <v>2011</v>
      </c>
      <c r="D261" s="47" t="s">
        <v>25</v>
      </c>
      <c r="E261" s="47">
        <v>9</v>
      </c>
      <c r="F261" s="47" t="s">
        <v>259</v>
      </c>
      <c r="G261" s="47" t="s">
        <v>259</v>
      </c>
      <c r="H261" s="47" t="s">
        <v>259</v>
      </c>
      <c r="I261" s="47">
        <v>12</v>
      </c>
    </row>
    <row r="262" spans="1:9" x14ac:dyDescent="0.25">
      <c r="A262" s="48" t="str">
        <f t="shared" ref="A262:A325" si="4">CONCATENATE(B262,C262,D262)</f>
        <v>London2011Head and neck - Other (excl. oral cavity, oropharynx, larynx &amp; thyroid)</v>
      </c>
      <c r="B262" s="47" t="s">
        <v>135</v>
      </c>
      <c r="C262" s="47">
        <v>2011</v>
      </c>
      <c r="D262" s="47" t="s">
        <v>28</v>
      </c>
      <c r="E262" s="47">
        <v>7</v>
      </c>
      <c r="F262" s="47" t="s">
        <v>259</v>
      </c>
      <c r="G262" s="47" t="s">
        <v>259</v>
      </c>
      <c r="H262" s="47">
        <v>5</v>
      </c>
      <c r="I262" s="47">
        <v>14</v>
      </c>
    </row>
    <row r="263" spans="1:9" x14ac:dyDescent="0.25">
      <c r="A263" s="48" t="str">
        <f t="shared" si="4"/>
        <v>London2011Head and neck – Thyroid</v>
      </c>
      <c r="B263" s="47" t="s">
        <v>135</v>
      </c>
      <c r="C263" s="47">
        <v>2011</v>
      </c>
      <c r="D263" s="47" t="s">
        <v>26</v>
      </c>
      <c r="E263" s="47">
        <v>15</v>
      </c>
      <c r="F263" s="47" t="s">
        <v>259</v>
      </c>
      <c r="G263" s="47" t="s">
        <v>259</v>
      </c>
      <c r="H263" s="47">
        <v>13</v>
      </c>
      <c r="I263" s="47">
        <v>31</v>
      </c>
    </row>
    <row r="264" spans="1:9" x14ac:dyDescent="0.25">
      <c r="A264" s="48" t="str">
        <f t="shared" si="4"/>
        <v>London2011Hodgkin lymphoma</v>
      </c>
      <c r="B264" s="47" t="s">
        <v>135</v>
      </c>
      <c r="C264" s="47">
        <v>2011</v>
      </c>
      <c r="D264" s="47" t="s">
        <v>29</v>
      </c>
      <c r="E264" s="47">
        <v>22</v>
      </c>
      <c r="F264" s="47" t="s">
        <v>259</v>
      </c>
      <c r="G264" s="47" t="s">
        <v>259</v>
      </c>
      <c r="H264" s="47">
        <v>7</v>
      </c>
      <c r="I264" s="47">
        <v>33</v>
      </c>
    </row>
    <row r="265" spans="1:9" x14ac:dyDescent="0.25">
      <c r="A265" s="48" t="str">
        <f t="shared" si="4"/>
        <v>London2011Intracranial endocrine</v>
      </c>
      <c r="B265" s="47" t="s">
        <v>135</v>
      </c>
      <c r="C265" s="47">
        <v>2011</v>
      </c>
      <c r="D265" s="47" t="s">
        <v>92</v>
      </c>
      <c r="E265" s="47">
        <v>0</v>
      </c>
      <c r="F265" s="47">
        <v>0</v>
      </c>
      <c r="G265" s="47" t="s">
        <v>259</v>
      </c>
      <c r="H265" s="47" t="s">
        <v>259</v>
      </c>
      <c r="I265" s="47">
        <v>5</v>
      </c>
    </row>
    <row r="266" spans="1:9" x14ac:dyDescent="0.25">
      <c r="A266" s="48" t="str">
        <f t="shared" si="4"/>
        <v>London2011Kidney</v>
      </c>
      <c r="B266" s="47" t="s">
        <v>135</v>
      </c>
      <c r="C266" s="47">
        <v>2011</v>
      </c>
      <c r="D266" s="47" t="s">
        <v>31</v>
      </c>
      <c r="E266" s="47">
        <v>114</v>
      </c>
      <c r="F266" s="47" t="s">
        <v>259</v>
      </c>
      <c r="G266" s="47" t="s">
        <v>259</v>
      </c>
      <c r="H266" s="47">
        <v>29</v>
      </c>
      <c r="I266" s="47">
        <v>149</v>
      </c>
    </row>
    <row r="267" spans="1:9" x14ac:dyDescent="0.25">
      <c r="A267" s="48" t="str">
        <f t="shared" si="4"/>
        <v>London2011Leukaemia: acute myeloid</v>
      </c>
      <c r="B267" s="47" t="s">
        <v>135</v>
      </c>
      <c r="C267" s="47">
        <v>2011</v>
      </c>
      <c r="D267" s="47" t="s">
        <v>33</v>
      </c>
      <c r="E267" s="47">
        <v>150</v>
      </c>
      <c r="F267" s="47" t="s">
        <v>259</v>
      </c>
      <c r="G267" s="47" t="s">
        <v>259</v>
      </c>
      <c r="H267" s="47">
        <v>24</v>
      </c>
      <c r="I267" s="47">
        <v>183</v>
      </c>
    </row>
    <row r="268" spans="1:9" x14ac:dyDescent="0.25">
      <c r="A268" s="48" t="str">
        <f t="shared" si="4"/>
        <v>London2011Leukaemia: chronic lymphocytic</v>
      </c>
      <c r="B268" s="47" t="s">
        <v>135</v>
      </c>
      <c r="C268" s="47">
        <v>2011</v>
      </c>
      <c r="D268" s="47" t="s">
        <v>34</v>
      </c>
      <c r="E268" s="47">
        <v>43</v>
      </c>
      <c r="F268" s="47" t="s">
        <v>259</v>
      </c>
      <c r="G268" s="47" t="s">
        <v>259</v>
      </c>
      <c r="H268" s="47" t="s">
        <v>259</v>
      </c>
      <c r="I268" s="47">
        <v>47</v>
      </c>
    </row>
    <row r="269" spans="1:9" x14ac:dyDescent="0.25">
      <c r="A269" s="48" t="str">
        <f t="shared" si="4"/>
        <v>London2011Leukaemia: other (all excluding AML and CLL)</v>
      </c>
      <c r="B269" s="47" t="s">
        <v>135</v>
      </c>
      <c r="C269" s="47">
        <v>2011</v>
      </c>
      <c r="D269" s="47" t="s">
        <v>35</v>
      </c>
      <c r="E269" s="47">
        <v>59</v>
      </c>
      <c r="F269" s="47" t="s">
        <v>259</v>
      </c>
      <c r="G269" s="47" t="s">
        <v>259</v>
      </c>
      <c r="H269" s="47">
        <v>12</v>
      </c>
      <c r="I269" s="47">
        <v>82</v>
      </c>
    </row>
    <row r="270" spans="1:9" x14ac:dyDescent="0.25">
      <c r="A270" s="48" t="str">
        <f t="shared" si="4"/>
        <v>London2011Liver (excl intrahepatic bile duct)</v>
      </c>
      <c r="B270" s="47" t="s">
        <v>135</v>
      </c>
      <c r="C270" s="47">
        <v>2011</v>
      </c>
      <c r="D270" s="47" t="s">
        <v>37</v>
      </c>
      <c r="E270" s="47">
        <v>91</v>
      </c>
      <c r="F270" s="47">
        <v>9</v>
      </c>
      <c r="G270" s="47">
        <v>0</v>
      </c>
      <c r="H270" s="47">
        <v>13</v>
      </c>
      <c r="I270" s="47">
        <v>113</v>
      </c>
    </row>
    <row r="271" spans="1:9" x14ac:dyDescent="0.25">
      <c r="A271" s="48" t="str">
        <f t="shared" si="4"/>
        <v>London2011Lung</v>
      </c>
      <c r="B271" s="47" t="s">
        <v>135</v>
      </c>
      <c r="C271" s="47">
        <v>2011</v>
      </c>
      <c r="D271" s="47" t="s">
        <v>39</v>
      </c>
      <c r="E271" s="47">
        <v>1226</v>
      </c>
      <c r="F271" s="47">
        <v>55</v>
      </c>
      <c r="G271" s="47">
        <v>27</v>
      </c>
      <c r="H271" s="47">
        <v>90</v>
      </c>
      <c r="I271" s="47">
        <v>1398</v>
      </c>
    </row>
    <row r="272" spans="1:9" x14ac:dyDescent="0.25">
      <c r="A272" s="48" t="str">
        <f t="shared" si="4"/>
        <v>London2011Melanoma</v>
      </c>
      <c r="B272" s="47" t="s">
        <v>135</v>
      </c>
      <c r="C272" s="47">
        <v>2011</v>
      </c>
      <c r="D272" s="47" t="s">
        <v>40</v>
      </c>
      <c r="E272" s="47">
        <v>26</v>
      </c>
      <c r="F272" s="47" t="s">
        <v>259</v>
      </c>
      <c r="G272" s="47" t="s">
        <v>259</v>
      </c>
      <c r="H272" s="47" t="s">
        <v>259</v>
      </c>
      <c r="I272" s="47">
        <v>33</v>
      </c>
    </row>
    <row r="273" spans="1:9" x14ac:dyDescent="0.25">
      <c r="A273" s="48" t="str">
        <f t="shared" si="4"/>
        <v>London2011Meninges</v>
      </c>
      <c r="B273" s="47" t="s">
        <v>135</v>
      </c>
      <c r="C273" s="47">
        <v>2011</v>
      </c>
      <c r="D273" s="47" t="s">
        <v>16</v>
      </c>
      <c r="E273" s="47">
        <v>46</v>
      </c>
      <c r="F273" s="47" t="s">
        <v>259</v>
      </c>
      <c r="G273" s="47" t="s">
        <v>259</v>
      </c>
      <c r="H273" s="47">
        <v>6</v>
      </c>
      <c r="I273" s="47">
        <v>56</v>
      </c>
    </row>
    <row r="274" spans="1:9" x14ac:dyDescent="0.25">
      <c r="A274" s="48" t="str">
        <f t="shared" si="4"/>
        <v>London2011Mesothelioma</v>
      </c>
      <c r="B274" s="47" t="s">
        <v>135</v>
      </c>
      <c r="C274" s="47">
        <v>2011</v>
      </c>
      <c r="D274" s="47" t="s">
        <v>41</v>
      </c>
      <c r="E274" s="47">
        <v>62</v>
      </c>
      <c r="F274" s="47" t="s">
        <v>259</v>
      </c>
      <c r="G274" s="47" t="s">
        <v>259</v>
      </c>
      <c r="H274" s="47">
        <v>7</v>
      </c>
      <c r="I274" s="47">
        <v>74</v>
      </c>
    </row>
    <row r="275" spans="1:9" x14ac:dyDescent="0.25">
      <c r="A275" s="48" t="str">
        <f t="shared" si="4"/>
        <v>London2011Multiple myeloma</v>
      </c>
      <c r="B275" s="47" t="s">
        <v>135</v>
      </c>
      <c r="C275" s="47">
        <v>2011</v>
      </c>
      <c r="D275" s="47" t="s">
        <v>42</v>
      </c>
      <c r="E275" s="47">
        <v>142</v>
      </c>
      <c r="F275" s="47" t="s">
        <v>259</v>
      </c>
      <c r="G275" s="47" t="s">
        <v>259</v>
      </c>
      <c r="H275" s="47">
        <v>22</v>
      </c>
      <c r="I275" s="47">
        <v>175</v>
      </c>
    </row>
    <row r="276" spans="1:9" x14ac:dyDescent="0.25">
      <c r="A276" s="48" t="str">
        <f t="shared" si="4"/>
        <v>London2011Non-Hodgkin lymphoma</v>
      </c>
      <c r="B276" s="47" t="s">
        <v>135</v>
      </c>
      <c r="C276" s="47">
        <v>2011</v>
      </c>
      <c r="D276" s="47" t="s">
        <v>30</v>
      </c>
      <c r="E276" s="47">
        <v>282</v>
      </c>
      <c r="F276" s="47">
        <v>12</v>
      </c>
      <c r="G276" s="47">
        <v>14</v>
      </c>
      <c r="H276" s="47">
        <v>45</v>
      </c>
      <c r="I276" s="47">
        <v>353</v>
      </c>
    </row>
    <row r="277" spans="1:9" x14ac:dyDescent="0.25">
      <c r="A277" s="48" t="str">
        <f t="shared" si="4"/>
        <v>London2011Oesophagus</v>
      </c>
      <c r="B277" s="47" t="s">
        <v>135</v>
      </c>
      <c r="C277" s="47">
        <v>2011</v>
      </c>
      <c r="D277" s="47" t="s">
        <v>43</v>
      </c>
      <c r="E277" s="47">
        <v>143</v>
      </c>
      <c r="F277" s="47" t="s">
        <v>259</v>
      </c>
      <c r="G277" s="47" t="s">
        <v>259</v>
      </c>
      <c r="H277" s="47">
        <v>9</v>
      </c>
      <c r="I277" s="47">
        <v>162</v>
      </c>
    </row>
    <row r="278" spans="1:9" x14ac:dyDescent="0.25">
      <c r="A278" s="48" t="str">
        <f t="shared" si="4"/>
        <v>London2011Other and unspecified urinary</v>
      </c>
      <c r="B278" s="47" t="s">
        <v>135</v>
      </c>
      <c r="C278" s="47">
        <v>2011</v>
      </c>
      <c r="D278" s="47" t="s">
        <v>32</v>
      </c>
      <c r="E278" s="47">
        <v>19</v>
      </c>
      <c r="F278" s="47" t="s">
        <v>259</v>
      </c>
      <c r="G278" s="47" t="s">
        <v>259</v>
      </c>
      <c r="H278" s="47" t="s">
        <v>259</v>
      </c>
      <c r="I278" s="47">
        <v>21</v>
      </c>
    </row>
    <row r="279" spans="1:9" x14ac:dyDescent="0.25">
      <c r="A279" s="48" t="str">
        <f t="shared" si="4"/>
        <v>London2011Other CNS and intracranial tumours</v>
      </c>
      <c r="B279" s="47" t="s">
        <v>135</v>
      </c>
      <c r="C279" s="47">
        <v>2011</v>
      </c>
      <c r="D279" s="47" t="s">
        <v>17</v>
      </c>
      <c r="E279" s="47">
        <v>9</v>
      </c>
      <c r="F279" s="47" t="s">
        <v>259</v>
      </c>
      <c r="G279" s="47" t="s">
        <v>259</v>
      </c>
      <c r="H279" s="47" t="s">
        <v>259</v>
      </c>
      <c r="I279" s="47">
        <v>12</v>
      </c>
    </row>
    <row r="280" spans="1:9" x14ac:dyDescent="0.25">
      <c r="A280" s="48" t="str">
        <f t="shared" si="4"/>
        <v>London2011Other haematological malignancies</v>
      </c>
      <c r="B280" s="47" t="s">
        <v>135</v>
      </c>
      <c r="C280" s="47">
        <v>2011</v>
      </c>
      <c r="D280" s="47" t="s">
        <v>36</v>
      </c>
      <c r="E280" s="47">
        <v>35</v>
      </c>
      <c r="F280" s="47" t="s">
        <v>259</v>
      </c>
      <c r="G280" s="47" t="s">
        <v>259</v>
      </c>
      <c r="H280" s="47">
        <v>6</v>
      </c>
      <c r="I280" s="47">
        <v>44</v>
      </c>
    </row>
    <row r="281" spans="1:9" x14ac:dyDescent="0.25">
      <c r="A281" s="48" t="str">
        <f t="shared" si="4"/>
        <v>London2011Other malignant neoplasms</v>
      </c>
      <c r="B281" s="47" t="s">
        <v>135</v>
      </c>
      <c r="C281" s="47">
        <v>2011</v>
      </c>
      <c r="D281" s="47" t="s">
        <v>44</v>
      </c>
      <c r="E281" s="47">
        <v>104</v>
      </c>
      <c r="F281" s="47" t="s">
        <v>259</v>
      </c>
      <c r="G281" s="47" t="s">
        <v>259</v>
      </c>
      <c r="H281" s="47">
        <v>18</v>
      </c>
      <c r="I281" s="47">
        <v>124</v>
      </c>
    </row>
    <row r="282" spans="1:9" x14ac:dyDescent="0.25">
      <c r="A282" s="48" t="str">
        <f t="shared" si="4"/>
        <v>London2011Ovary</v>
      </c>
      <c r="B282" s="47" t="s">
        <v>135</v>
      </c>
      <c r="C282" s="47">
        <v>2011</v>
      </c>
      <c r="D282" s="47" t="s">
        <v>45</v>
      </c>
      <c r="E282" s="47">
        <v>152</v>
      </c>
      <c r="F282" s="47" t="s">
        <v>259</v>
      </c>
      <c r="G282" s="47" t="s">
        <v>259</v>
      </c>
      <c r="H282" s="47">
        <v>14</v>
      </c>
      <c r="I282" s="47">
        <v>171</v>
      </c>
    </row>
    <row r="283" spans="1:9" x14ac:dyDescent="0.25">
      <c r="A283" s="48" t="str">
        <f t="shared" si="4"/>
        <v>London2011Pancreas</v>
      </c>
      <c r="B283" s="47" t="s">
        <v>135</v>
      </c>
      <c r="C283" s="47">
        <v>2011</v>
      </c>
      <c r="D283" s="47" t="s">
        <v>46</v>
      </c>
      <c r="E283" s="47">
        <v>319</v>
      </c>
      <c r="F283" s="47">
        <v>22</v>
      </c>
      <c r="G283" s="47">
        <v>8</v>
      </c>
      <c r="H283" s="47">
        <v>26</v>
      </c>
      <c r="I283" s="47">
        <v>375</v>
      </c>
    </row>
    <row r="284" spans="1:9" x14ac:dyDescent="0.25">
      <c r="A284" s="48" t="str">
        <f t="shared" si="4"/>
        <v>London2011Penis</v>
      </c>
      <c r="B284" s="47" t="s">
        <v>135</v>
      </c>
      <c r="C284" s="47">
        <v>2011</v>
      </c>
      <c r="D284" s="47" t="s">
        <v>90</v>
      </c>
      <c r="E284" s="47">
        <v>5</v>
      </c>
      <c r="F284" s="47" t="s">
        <v>259</v>
      </c>
      <c r="G284" s="47" t="s">
        <v>259</v>
      </c>
      <c r="H284" s="47" t="s">
        <v>259</v>
      </c>
      <c r="I284" s="47">
        <v>7</v>
      </c>
    </row>
    <row r="285" spans="1:9" x14ac:dyDescent="0.25">
      <c r="A285" s="48" t="str">
        <f t="shared" si="4"/>
        <v>London2011Prostate</v>
      </c>
      <c r="B285" s="47" t="s">
        <v>135</v>
      </c>
      <c r="C285" s="47">
        <v>2011</v>
      </c>
      <c r="D285" s="47" t="s">
        <v>47</v>
      </c>
      <c r="E285" s="47">
        <v>274</v>
      </c>
      <c r="F285" s="47">
        <v>11</v>
      </c>
      <c r="G285" s="47">
        <v>21</v>
      </c>
      <c r="H285" s="47">
        <v>50</v>
      </c>
      <c r="I285" s="47">
        <v>356</v>
      </c>
    </row>
    <row r="286" spans="1:9" x14ac:dyDescent="0.25">
      <c r="A286" s="48" t="str">
        <f t="shared" si="4"/>
        <v>London2011Sarcoma: Bone</v>
      </c>
      <c r="B286" s="47" t="s">
        <v>135</v>
      </c>
      <c r="C286" s="47">
        <v>2011</v>
      </c>
      <c r="D286" s="47" t="s">
        <v>49</v>
      </c>
      <c r="E286" s="47">
        <v>9</v>
      </c>
      <c r="F286" s="47" t="s">
        <v>259</v>
      </c>
      <c r="G286" s="47" t="s">
        <v>259</v>
      </c>
      <c r="H286" s="47">
        <v>6</v>
      </c>
      <c r="I286" s="47">
        <v>16</v>
      </c>
    </row>
    <row r="287" spans="1:9" x14ac:dyDescent="0.25">
      <c r="A287" s="48" t="str">
        <f t="shared" si="4"/>
        <v>London2011Sarcoma: connective and soft tissue</v>
      </c>
      <c r="B287" s="47" t="s">
        <v>135</v>
      </c>
      <c r="C287" s="47">
        <v>2011</v>
      </c>
      <c r="D287" s="47" t="s">
        <v>51</v>
      </c>
      <c r="E287" s="47">
        <v>32</v>
      </c>
      <c r="F287" s="47" t="s">
        <v>259</v>
      </c>
      <c r="G287" s="47" t="s">
        <v>259</v>
      </c>
      <c r="H287" s="47">
        <v>11</v>
      </c>
      <c r="I287" s="47">
        <v>46</v>
      </c>
    </row>
    <row r="288" spans="1:9" x14ac:dyDescent="0.25">
      <c r="A288" s="48" t="str">
        <f t="shared" si="4"/>
        <v>London2011Small Intestine</v>
      </c>
      <c r="B288" s="47" t="s">
        <v>135</v>
      </c>
      <c r="C288" s="47">
        <v>2011</v>
      </c>
      <c r="D288" s="47" t="s">
        <v>88</v>
      </c>
      <c r="E288" s="47">
        <v>44</v>
      </c>
      <c r="F288" s="47">
        <v>5</v>
      </c>
      <c r="G288" s="47" t="s">
        <v>259</v>
      </c>
      <c r="H288" s="47" t="s">
        <v>259</v>
      </c>
      <c r="I288" s="47">
        <v>50</v>
      </c>
    </row>
    <row r="289" spans="1:9" x14ac:dyDescent="0.25">
      <c r="A289" s="48" t="str">
        <f t="shared" si="4"/>
        <v>London2011Spinal cord and Cranial nerves</v>
      </c>
      <c r="B289" s="47" t="s">
        <v>135</v>
      </c>
      <c r="C289" s="47">
        <v>2011</v>
      </c>
      <c r="D289" s="47" t="s">
        <v>91</v>
      </c>
      <c r="E289" s="47" t="s">
        <v>259</v>
      </c>
      <c r="F289" s="47" t="s">
        <v>259</v>
      </c>
      <c r="G289" s="47" t="s">
        <v>259</v>
      </c>
      <c r="H289" s="47" t="s">
        <v>259</v>
      </c>
      <c r="I289" s="47" t="s">
        <v>259</v>
      </c>
    </row>
    <row r="290" spans="1:9" x14ac:dyDescent="0.25">
      <c r="A290" s="48" t="str">
        <f t="shared" si="4"/>
        <v>London2011Stomach</v>
      </c>
      <c r="B290" s="47" t="s">
        <v>135</v>
      </c>
      <c r="C290" s="47">
        <v>2011</v>
      </c>
      <c r="D290" s="47" t="s">
        <v>53</v>
      </c>
      <c r="E290" s="47">
        <v>196</v>
      </c>
      <c r="F290" s="47" t="s">
        <v>259</v>
      </c>
      <c r="G290" s="47" t="s">
        <v>259</v>
      </c>
      <c r="H290" s="47">
        <v>10</v>
      </c>
      <c r="I290" s="47">
        <v>216</v>
      </c>
    </row>
    <row r="291" spans="1:9" x14ac:dyDescent="0.25">
      <c r="A291" s="48" t="str">
        <f t="shared" si="4"/>
        <v>London2011Testis</v>
      </c>
      <c r="B291" s="47" t="s">
        <v>135</v>
      </c>
      <c r="C291" s="47">
        <v>2011</v>
      </c>
      <c r="D291" s="47" t="s">
        <v>55</v>
      </c>
      <c r="E291" s="47">
        <v>16</v>
      </c>
      <c r="F291" s="47" t="s">
        <v>259</v>
      </c>
      <c r="G291" s="47" t="s">
        <v>259</v>
      </c>
      <c r="H291" s="47">
        <v>13</v>
      </c>
      <c r="I291" s="47">
        <v>32</v>
      </c>
    </row>
    <row r="292" spans="1:9" x14ac:dyDescent="0.25">
      <c r="A292" s="48" t="str">
        <f t="shared" si="4"/>
        <v>London2011Uterus</v>
      </c>
      <c r="B292" s="47" t="s">
        <v>135</v>
      </c>
      <c r="C292" s="47">
        <v>2011</v>
      </c>
      <c r="D292" s="47" t="s">
        <v>57</v>
      </c>
      <c r="E292" s="47">
        <v>57</v>
      </c>
      <c r="F292" s="47" t="s">
        <v>259</v>
      </c>
      <c r="G292" s="47" t="s">
        <v>259</v>
      </c>
      <c r="H292" s="47">
        <v>17</v>
      </c>
      <c r="I292" s="47">
        <v>77</v>
      </c>
    </row>
    <row r="293" spans="1:9" x14ac:dyDescent="0.25">
      <c r="A293" s="48" t="str">
        <f t="shared" si="4"/>
        <v>London2011Vagina</v>
      </c>
      <c r="B293" s="47" t="s">
        <v>135</v>
      </c>
      <c r="C293" s="47">
        <v>2011</v>
      </c>
      <c r="D293" s="47" t="s">
        <v>93</v>
      </c>
      <c r="E293" s="47">
        <v>6</v>
      </c>
      <c r="F293" s="47" t="s">
        <v>259</v>
      </c>
      <c r="G293" s="47" t="s">
        <v>259</v>
      </c>
      <c r="H293" s="47" t="s">
        <v>259</v>
      </c>
      <c r="I293" s="47">
        <v>7</v>
      </c>
    </row>
    <row r="294" spans="1:9" x14ac:dyDescent="0.25">
      <c r="A294" s="48" t="str">
        <f t="shared" si="4"/>
        <v>London2011Vulva</v>
      </c>
      <c r="B294" s="47" t="s">
        <v>135</v>
      </c>
      <c r="C294" s="47">
        <v>2011</v>
      </c>
      <c r="D294" s="47" t="s">
        <v>59</v>
      </c>
      <c r="E294" s="47">
        <v>12</v>
      </c>
      <c r="F294" s="47">
        <v>0</v>
      </c>
      <c r="G294" s="47">
        <v>0</v>
      </c>
      <c r="H294" s="47">
        <v>0</v>
      </c>
      <c r="I294" s="47">
        <v>12</v>
      </c>
    </row>
    <row r="295" spans="1:9" x14ac:dyDescent="0.25">
      <c r="A295" s="48" t="str">
        <f t="shared" si="4"/>
        <v>London2011 Total</v>
      </c>
      <c r="B295" s="47" t="s">
        <v>135</v>
      </c>
      <c r="C295" s="47" t="s">
        <v>80</v>
      </c>
      <c r="D295" s="47" t="s">
        <v>83</v>
      </c>
      <c r="E295" s="47">
        <v>5734</v>
      </c>
      <c r="F295" s="47">
        <v>249</v>
      </c>
      <c r="G295" s="47">
        <v>168</v>
      </c>
      <c r="H295" s="47">
        <v>704</v>
      </c>
      <c r="I295" s="47">
        <v>6855</v>
      </c>
    </row>
    <row r="296" spans="1:9" x14ac:dyDescent="0.25">
      <c r="A296" s="48" t="str">
        <f t="shared" si="4"/>
        <v>London2012Biliary tract cancer</v>
      </c>
      <c r="B296" s="47" t="s">
        <v>135</v>
      </c>
      <c r="C296" s="47">
        <v>2012</v>
      </c>
      <c r="D296" s="47" t="s">
        <v>38</v>
      </c>
      <c r="E296" s="47">
        <v>105</v>
      </c>
      <c r="F296" s="47" t="s">
        <v>259</v>
      </c>
      <c r="G296" s="47" t="s">
        <v>259</v>
      </c>
      <c r="H296" s="47">
        <v>7</v>
      </c>
      <c r="I296" s="47">
        <v>118</v>
      </c>
    </row>
    <row r="297" spans="1:9" x14ac:dyDescent="0.25">
      <c r="A297" s="48" t="str">
        <f t="shared" si="4"/>
        <v>London2012Bladder</v>
      </c>
      <c r="B297" s="47" t="s">
        <v>135</v>
      </c>
      <c r="C297" s="47">
        <v>2012</v>
      </c>
      <c r="D297" s="47" t="s">
        <v>14</v>
      </c>
      <c r="E297" s="47">
        <v>167</v>
      </c>
      <c r="F297" s="47" t="s">
        <v>259</v>
      </c>
      <c r="G297" s="47" t="s">
        <v>259</v>
      </c>
      <c r="H297" s="47">
        <v>31</v>
      </c>
      <c r="I297" s="47">
        <v>206</v>
      </c>
    </row>
    <row r="298" spans="1:9" x14ac:dyDescent="0.25">
      <c r="A298" s="48" t="str">
        <f t="shared" si="4"/>
        <v>London2012Bladder (in-situ)</v>
      </c>
      <c r="B298" s="47" t="s">
        <v>135</v>
      </c>
      <c r="C298" s="47">
        <v>2012</v>
      </c>
      <c r="D298" s="47" t="s">
        <v>94</v>
      </c>
      <c r="E298" s="47">
        <v>20</v>
      </c>
      <c r="F298" s="47">
        <v>0</v>
      </c>
      <c r="G298" s="47">
        <v>0</v>
      </c>
      <c r="H298" s="47">
        <v>7</v>
      </c>
      <c r="I298" s="47">
        <v>27</v>
      </c>
    </row>
    <row r="299" spans="1:9" x14ac:dyDescent="0.25">
      <c r="A299" s="48" t="str">
        <f t="shared" si="4"/>
        <v>London2012Brain</v>
      </c>
      <c r="B299" s="47" t="s">
        <v>135</v>
      </c>
      <c r="C299" s="47">
        <v>2012</v>
      </c>
      <c r="D299" s="47" t="s">
        <v>15</v>
      </c>
      <c r="E299" s="47">
        <v>235</v>
      </c>
      <c r="F299" s="47" t="s">
        <v>259</v>
      </c>
      <c r="G299" s="47" t="s">
        <v>259</v>
      </c>
      <c r="H299" s="47">
        <v>50</v>
      </c>
      <c r="I299" s="47">
        <v>301</v>
      </c>
    </row>
    <row r="300" spans="1:9" x14ac:dyDescent="0.25">
      <c r="A300" s="48" t="str">
        <f t="shared" si="4"/>
        <v>London2012Breast</v>
      </c>
      <c r="B300" s="47" t="s">
        <v>135</v>
      </c>
      <c r="C300" s="47">
        <v>2012</v>
      </c>
      <c r="D300" s="47" t="s">
        <v>18</v>
      </c>
      <c r="E300" s="47">
        <v>240</v>
      </c>
      <c r="F300" s="47" t="s">
        <v>259</v>
      </c>
      <c r="G300" s="47" t="s">
        <v>259</v>
      </c>
      <c r="H300" s="47">
        <v>30</v>
      </c>
      <c r="I300" s="47">
        <v>280</v>
      </c>
    </row>
    <row r="301" spans="1:9" x14ac:dyDescent="0.25">
      <c r="A301" s="48" t="str">
        <f t="shared" si="4"/>
        <v>London2012Breast (in-situ)</v>
      </c>
      <c r="B301" s="47" t="s">
        <v>135</v>
      </c>
      <c r="C301" s="47">
        <v>2012</v>
      </c>
      <c r="D301" s="47" t="s">
        <v>19</v>
      </c>
      <c r="E301" s="47" t="s">
        <v>259</v>
      </c>
      <c r="F301" s="47">
        <v>0</v>
      </c>
      <c r="G301" s="47" t="s">
        <v>259</v>
      </c>
      <c r="H301" s="47">
        <v>6</v>
      </c>
      <c r="I301" s="47">
        <v>11</v>
      </c>
    </row>
    <row r="302" spans="1:9" x14ac:dyDescent="0.25">
      <c r="A302" s="48" t="str">
        <f t="shared" si="4"/>
        <v>London2012Cancer of Unknown Primary</v>
      </c>
      <c r="B302" s="47" t="s">
        <v>135</v>
      </c>
      <c r="C302" s="47">
        <v>2012</v>
      </c>
      <c r="D302" s="47" t="s">
        <v>20</v>
      </c>
      <c r="E302" s="47">
        <v>389</v>
      </c>
      <c r="F302" s="47">
        <v>10</v>
      </c>
      <c r="G302" s="47">
        <v>5</v>
      </c>
      <c r="H302" s="47">
        <v>18</v>
      </c>
      <c r="I302" s="47">
        <v>422</v>
      </c>
    </row>
    <row r="303" spans="1:9" x14ac:dyDescent="0.25">
      <c r="A303" s="48" t="str">
        <f t="shared" si="4"/>
        <v>London2012Cervix</v>
      </c>
      <c r="B303" s="47" t="s">
        <v>135</v>
      </c>
      <c r="C303" s="47">
        <v>2012</v>
      </c>
      <c r="D303" s="47" t="s">
        <v>21</v>
      </c>
      <c r="E303" s="47">
        <v>24</v>
      </c>
      <c r="F303" s="47" t="s">
        <v>259</v>
      </c>
      <c r="G303" s="47" t="s">
        <v>259</v>
      </c>
      <c r="H303" s="47">
        <v>7</v>
      </c>
      <c r="I303" s="47">
        <v>33</v>
      </c>
    </row>
    <row r="304" spans="1:9" x14ac:dyDescent="0.25">
      <c r="A304" s="48" t="str">
        <f t="shared" si="4"/>
        <v>London2012Cervix (in-situ)</v>
      </c>
      <c r="B304" s="47" t="s">
        <v>135</v>
      </c>
      <c r="C304" s="47">
        <v>2012</v>
      </c>
      <c r="D304" s="47" t="s">
        <v>22</v>
      </c>
      <c r="E304" s="47">
        <v>11</v>
      </c>
      <c r="F304" s="47">
        <v>0</v>
      </c>
      <c r="G304" s="47">
        <v>6</v>
      </c>
      <c r="H304" s="47">
        <v>12</v>
      </c>
      <c r="I304" s="47">
        <v>29</v>
      </c>
    </row>
    <row r="305" spans="1:9" x14ac:dyDescent="0.25">
      <c r="A305" s="48" t="str">
        <f t="shared" si="4"/>
        <v>London2012Colorectal</v>
      </c>
      <c r="B305" s="47" t="s">
        <v>135</v>
      </c>
      <c r="C305" s="47">
        <v>2012</v>
      </c>
      <c r="D305" s="47" t="s">
        <v>23</v>
      </c>
      <c r="E305" s="47">
        <v>838</v>
      </c>
      <c r="F305" s="47">
        <v>19</v>
      </c>
      <c r="G305" s="47">
        <v>9</v>
      </c>
      <c r="H305" s="47">
        <v>69</v>
      </c>
      <c r="I305" s="47">
        <v>935</v>
      </c>
    </row>
    <row r="306" spans="1:9" x14ac:dyDescent="0.25">
      <c r="A306" s="48" t="str">
        <f t="shared" si="4"/>
        <v>London2012Head and neck – Larynx</v>
      </c>
      <c r="B306" s="47" t="s">
        <v>135</v>
      </c>
      <c r="C306" s="47">
        <v>2012</v>
      </c>
      <c r="D306" s="47" t="s">
        <v>62</v>
      </c>
      <c r="E306" s="47">
        <v>26</v>
      </c>
      <c r="F306" s="47">
        <v>0</v>
      </c>
      <c r="G306" s="47" t="s">
        <v>259</v>
      </c>
      <c r="H306" s="47" t="s">
        <v>259</v>
      </c>
      <c r="I306" s="47">
        <v>30</v>
      </c>
    </row>
    <row r="307" spans="1:9" x14ac:dyDescent="0.25">
      <c r="A307" s="48" t="str">
        <f t="shared" si="4"/>
        <v>London2012Head and Neck - non specific</v>
      </c>
      <c r="B307" s="47" t="s">
        <v>135</v>
      </c>
      <c r="C307" s="47">
        <v>2012</v>
      </c>
      <c r="D307" s="47" t="s">
        <v>27</v>
      </c>
      <c r="E307" s="47">
        <v>12</v>
      </c>
      <c r="F307" s="47" t="s">
        <v>259</v>
      </c>
      <c r="G307" s="47" t="s">
        <v>259</v>
      </c>
      <c r="H307" s="47" t="s">
        <v>259</v>
      </c>
      <c r="I307" s="47">
        <v>15</v>
      </c>
    </row>
    <row r="308" spans="1:9" x14ac:dyDescent="0.25">
      <c r="A308" s="48" t="str">
        <f t="shared" si="4"/>
        <v>London2012Head and neck - Oral cavity</v>
      </c>
      <c r="B308" s="47" t="s">
        <v>135</v>
      </c>
      <c r="C308" s="47">
        <v>2012</v>
      </c>
      <c r="D308" s="47" t="s">
        <v>24</v>
      </c>
      <c r="E308" s="47">
        <v>21</v>
      </c>
      <c r="F308" s="47" t="s">
        <v>259</v>
      </c>
      <c r="G308" s="47" t="s">
        <v>259</v>
      </c>
      <c r="H308" s="47">
        <v>14</v>
      </c>
      <c r="I308" s="47">
        <v>41</v>
      </c>
    </row>
    <row r="309" spans="1:9" x14ac:dyDescent="0.25">
      <c r="A309" s="48" t="str">
        <f t="shared" si="4"/>
        <v>London2012Head and neck - Oropharynx</v>
      </c>
      <c r="B309" s="47" t="s">
        <v>135</v>
      </c>
      <c r="C309" s="47">
        <v>2012</v>
      </c>
      <c r="D309" s="47" t="s">
        <v>25</v>
      </c>
      <c r="E309" s="47">
        <v>15</v>
      </c>
      <c r="F309" s="47">
        <v>0</v>
      </c>
      <c r="G309" s="47" t="s">
        <v>259</v>
      </c>
      <c r="H309" s="47" t="s">
        <v>259</v>
      </c>
      <c r="I309" s="47">
        <v>21</v>
      </c>
    </row>
    <row r="310" spans="1:9" x14ac:dyDescent="0.25">
      <c r="A310" s="48" t="str">
        <f t="shared" si="4"/>
        <v>London2012Head and neck - Other (excl. oral cavity, oropharynx, larynx &amp; thyroid)</v>
      </c>
      <c r="B310" s="47" t="s">
        <v>135</v>
      </c>
      <c r="C310" s="47">
        <v>2012</v>
      </c>
      <c r="D310" s="47" t="s">
        <v>28</v>
      </c>
      <c r="E310" s="47">
        <v>15</v>
      </c>
      <c r="F310" s="47">
        <v>0</v>
      </c>
      <c r="G310" s="47" t="s">
        <v>259</v>
      </c>
      <c r="H310" s="47" t="s">
        <v>259</v>
      </c>
      <c r="I310" s="47">
        <v>18</v>
      </c>
    </row>
    <row r="311" spans="1:9" x14ac:dyDescent="0.25">
      <c r="A311" s="48" t="str">
        <f t="shared" si="4"/>
        <v>London2012Head and neck – Thyroid</v>
      </c>
      <c r="B311" s="47" t="s">
        <v>135</v>
      </c>
      <c r="C311" s="47">
        <v>2012</v>
      </c>
      <c r="D311" s="47" t="s">
        <v>26</v>
      </c>
      <c r="E311" s="47">
        <v>18</v>
      </c>
      <c r="F311" s="47">
        <v>0</v>
      </c>
      <c r="G311" s="47">
        <v>0</v>
      </c>
      <c r="H311" s="47">
        <v>15</v>
      </c>
      <c r="I311" s="47">
        <v>33</v>
      </c>
    </row>
    <row r="312" spans="1:9" x14ac:dyDescent="0.25">
      <c r="A312" s="48" t="str">
        <f t="shared" si="4"/>
        <v>London2012Hodgkin lymphoma</v>
      </c>
      <c r="B312" s="47" t="s">
        <v>135</v>
      </c>
      <c r="C312" s="47">
        <v>2012</v>
      </c>
      <c r="D312" s="47" t="s">
        <v>29</v>
      </c>
      <c r="E312" s="47">
        <v>35</v>
      </c>
      <c r="F312" s="47" t="s">
        <v>259</v>
      </c>
      <c r="G312" s="47" t="s">
        <v>259</v>
      </c>
      <c r="H312" s="47">
        <v>7</v>
      </c>
      <c r="I312" s="47">
        <v>46</v>
      </c>
    </row>
    <row r="313" spans="1:9" x14ac:dyDescent="0.25">
      <c r="A313" s="48" t="str">
        <f t="shared" si="4"/>
        <v>London2012Intracranial endocrine</v>
      </c>
      <c r="B313" s="47" t="s">
        <v>135</v>
      </c>
      <c r="C313" s="47">
        <v>2012</v>
      </c>
      <c r="D313" s="47" t="s">
        <v>92</v>
      </c>
      <c r="E313" s="47" t="s">
        <v>259</v>
      </c>
      <c r="F313" s="47" t="s">
        <v>259</v>
      </c>
      <c r="G313" s="47" t="s">
        <v>259</v>
      </c>
      <c r="H313" s="47">
        <v>0</v>
      </c>
      <c r="I313" s="47">
        <v>6</v>
      </c>
    </row>
    <row r="314" spans="1:9" x14ac:dyDescent="0.25">
      <c r="A314" s="48" t="str">
        <f t="shared" si="4"/>
        <v>London2012Kidney</v>
      </c>
      <c r="B314" s="47" t="s">
        <v>135</v>
      </c>
      <c r="C314" s="47">
        <v>2012</v>
      </c>
      <c r="D314" s="47" t="s">
        <v>31</v>
      </c>
      <c r="E314" s="47">
        <v>125</v>
      </c>
      <c r="F314" s="47" t="s">
        <v>259</v>
      </c>
      <c r="G314" s="47" t="s">
        <v>259</v>
      </c>
      <c r="H314" s="47">
        <v>30</v>
      </c>
      <c r="I314" s="47">
        <v>159</v>
      </c>
    </row>
    <row r="315" spans="1:9" x14ac:dyDescent="0.25">
      <c r="A315" s="48" t="str">
        <f t="shared" si="4"/>
        <v>London2012Leukaemia: acute myeloid</v>
      </c>
      <c r="B315" s="47" t="s">
        <v>135</v>
      </c>
      <c r="C315" s="47">
        <v>2012</v>
      </c>
      <c r="D315" s="47" t="s">
        <v>33</v>
      </c>
      <c r="E315" s="47">
        <v>136</v>
      </c>
      <c r="F315" s="47">
        <v>10</v>
      </c>
      <c r="G315" s="47">
        <v>6</v>
      </c>
      <c r="H315" s="47">
        <v>21</v>
      </c>
      <c r="I315" s="47">
        <v>173</v>
      </c>
    </row>
    <row r="316" spans="1:9" x14ac:dyDescent="0.25">
      <c r="A316" s="48" t="str">
        <f t="shared" si="4"/>
        <v>London2012Leukaemia: chronic lymphocytic</v>
      </c>
      <c r="B316" s="47" t="s">
        <v>135</v>
      </c>
      <c r="C316" s="47">
        <v>2012</v>
      </c>
      <c r="D316" s="47" t="s">
        <v>34</v>
      </c>
      <c r="E316" s="47">
        <v>57</v>
      </c>
      <c r="F316" s="47" t="s">
        <v>259</v>
      </c>
      <c r="G316" s="47" t="s">
        <v>259</v>
      </c>
      <c r="H316" s="47">
        <v>9</v>
      </c>
      <c r="I316" s="47">
        <v>68</v>
      </c>
    </row>
    <row r="317" spans="1:9" x14ac:dyDescent="0.25">
      <c r="A317" s="48" t="str">
        <f t="shared" si="4"/>
        <v>London2012Leukaemia: other (all excluding AML and CLL)</v>
      </c>
      <c r="B317" s="47" t="s">
        <v>135</v>
      </c>
      <c r="C317" s="47">
        <v>2012</v>
      </c>
      <c r="D317" s="47" t="s">
        <v>35</v>
      </c>
      <c r="E317" s="47">
        <v>47</v>
      </c>
      <c r="F317" s="47" t="s">
        <v>259</v>
      </c>
      <c r="G317" s="47" t="s">
        <v>259</v>
      </c>
      <c r="H317" s="47">
        <v>15</v>
      </c>
      <c r="I317" s="47">
        <v>70</v>
      </c>
    </row>
    <row r="318" spans="1:9" x14ac:dyDescent="0.25">
      <c r="A318" s="48" t="str">
        <f t="shared" si="4"/>
        <v>London2012Liver (excl intrahepatic bile duct)</v>
      </c>
      <c r="B318" s="47" t="s">
        <v>135</v>
      </c>
      <c r="C318" s="47">
        <v>2012</v>
      </c>
      <c r="D318" s="47" t="s">
        <v>37</v>
      </c>
      <c r="E318" s="47">
        <v>134</v>
      </c>
      <c r="F318" s="47" t="s">
        <v>259</v>
      </c>
      <c r="G318" s="47" t="s">
        <v>259</v>
      </c>
      <c r="H318" s="47">
        <v>17</v>
      </c>
      <c r="I318" s="47">
        <v>154</v>
      </c>
    </row>
    <row r="319" spans="1:9" x14ac:dyDescent="0.25">
      <c r="A319" s="48" t="str">
        <f t="shared" si="4"/>
        <v>London2012Lung</v>
      </c>
      <c r="B319" s="47" t="s">
        <v>135</v>
      </c>
      <c r="C319" s="47">
        <v>2012</v>
      </c>
      <c r="D319" s="47" t="s">
        <v>39</v>
      </c>
      <c r="E319" s="47">
        <v>1327</v>
      </c>
      <c r="F319" s="47">
        <v>30</v>
      </c>
      <c r="G319" s="47">
        <v>27</v>
      </c>
      <c r="H319" s="47">
        <v>142</v>
      </c>
      <c r="I319" s="47">
        <v>1526</v>
      </c>
    </row>
    <row r="320" spans="1:9" x14ac:dyDescent="0.25">
      <c r="A320" s="48" t="str">
        <f t="shared" si="4"/>
        <v>London2012Melanoma</v>
      </c>
      <c r="B320" s="47" t="s">
        <v>135</v>
      </c>
      <c r="C320" s="47">
        <v>2012</v>
      </c>
      <c r="D320" s="47" t="s">
        <v>40</v>
      </c>
      <c r="E320" s="47">
        <v>19</v>
      </c>
      <c r="F320" s="47" t="s">
        <v>259</v>
      </c>
      <c r="G320" s="47" t="s">
        <v>259</v>
      </c>
      <c r="H320" s="47">
        <v>6</v>
      </c>
      <c r="I320" s="47">
        <v>29</v>
      </c>
    </row>
    <row r="321" spans="1:9" x14ac:dyDescent="0.25">
      <c r="A321" s="48" t="str">
        <f t="shared" si="4"/>
        <v>London2012Meninges</v>
      </c>
      <c r="B321" s="47" t="s">
        <v>135</v>
      </c>
      <c r="C321" s="47">
        <v>2012</v>
      </c>
      <c r="D321" s="47" t="s">
        <v>16</v>
      </c>
      <c r="E321" s="47">
        <v>42</v>
      </c>
      <c r="F321" s="47" t="s">
        <v>259</v>
      </c>
      <c r="G321" s="47" t="s">
        <v>259</v>
      </c>
      <c r="H321" s="47">
        <v>14</v>
      </c>
      <c r="I321" s="47">
        <v>58</v>
      </c>
    </row>
    <row r="322" spans="1:9" x14ac:dyDescent="0.25">
      <c r="A322" s="48" t="str">
        <f t="shared" si="4"/>
        <v>London2012Mesothelioma</v>
      </c>
      <c r="B322" s="47" t="s">
        <v>135</v>
      </c>
      <c r="C322" s="47">
        <v>2012</v>
      </c>
      <c r="D322" s="47" t="s">
        <v>41</v>
      </c>
      <c r="E322" s="47">
        <v>67</v>
      </c>
      <c r="F322" s="47" t="s">
        <v>259</v>
      </c>
      <c r="G322" s="47" t="s">
        <v>259</v>
      </c>
      <c r="H322" s="47">
        <v>13</v>
      </c>
      <c r="I322" s="47">
        <v>83</v>
      </c>
    </row>
    <row r="323" spans="1:9" x14ac:dyDescent="0.25">
      <c r="A323" s="48" t="str">
        <f t="shared" si="4"/>
        <v>London2012Multiple myeloma</v>
      </c>
      <c r="B323" s="47" t="s">
        <v>135</v>
      </c>
      <c r="C323" s="47">
        <v>2012</v>
      </c>
      <c r="D323" s="47" t="s">
        <v>42</v>
      </c>
      <c r="E323" s="47">
        <v>165</v>
      </c>
      <c r="F323" s="47" t="s">
        <v>259</v>
      </c>
      <c r="G323" s="47" t="s">
        <v>259</v>
      </c>
      <c r="H323" s="47">
        <v>31</v>
      </c>
      <c r="I323" s="47">
        <v>202</v>
      </c>
    </row>
    <row r="324" spans="1:9" x14ac:dyDescent="0.25">
      <c r="A324" s="48" t="str">
        <f t="shared" si="4"/>
        <v>London2012Non-Hodgkin lymphoma</v>
      </c>
      <c r="B324" s="47" t="s">
        <v>135</v>
      </c>
      <c r="C324" s="47">
        <v>2012</v>
      </c>
      <c r="D324" s="47" t="s">
        <v>30</v>
      </c>
      <c r="E324" s="47">
        <v>305</v>
      </c>
      <c r="F324" s="47">
        <v>8</v>
      </c>
      <c r="G324" s="47">
        <v>16</v>
      </c>
      <c r="H324" s="47">
        <v>52</v>
      </c>
      <c r="I324" s="47">
        <v>381</v>
      </c>
    </row>
    <row r="325" spans="1:9" x14ac:dyDescent="0.25">
      <c r="A325" s="48" t="str">
        <f t="shared" si="4"/>
        <v>London2012Oesophagus</v>
      </c>
      <c r="B325" s="47" t="s">
        <v>135</v>
      </c>
      <c r="C325" s="47">
        <v>2012</v>
      </c>
      <c r="D325" s="47" t="s">
        <v>43</v>
      </c>
      <c r="E325" s="47">
        <v>122</v>
      </c>
      <c r="F325" s="47" t="s">
        <v>259</v>
      </c>
      <c r="G325" s="47" t="s">
        <v>259</v>
      </c>
      <c r="H325" s="47">
        <v>10</v>
      </c>
      <c r="I325" s="47">
        <v>136</v>
      </c>
    </row>
    <row r="326" spans="1:9" x14ac:dyDescent="0.25">
      <c r="A326" s="48" t="str">
        <f t="shared" ref="A326:A389" si="5">CONCATENATE(B326,C326,D326)</f>
        <v>London2012Other and unspecified urinary</v>
      </c>
      <c r="B326" s="47" t="s">
        <v>135</v>
      </c>
      <c r="C326" s="47">
        <v>2012</v>
      </c>
      <c r="D326" s="47" t="s">
        <v>32</v>
      </c>
      <c r="E326" s="47">
        <v>22</v>
      </c>
      <c r="F326" s="47" t="s">
        <v>259</v>
      </c>
      <c r="G326" s="47" t="s">
        <v>259</v>
      </c>
      <c r="H326" s="47">
        <v>5</v>
      </c>
      <c r="I326" s="47">
        <v>28</v>
      </c>
    </row>
    <row r="327" spans="1:9" x14ac:dyDescent="0.25">
      <c r="A327" s="48" t="str">
        <f t="shared" si="5"/>
        <v>London2012Other CNS and intracranial tumours</v>
      </c>
      <c r="B327" s="47" t="s">
        <v>135</v>
      </c>
      <c r="C327" s="47">
        <v>2012</v>
      </c>
      <c r="D327" s="47" t="s">
        <v>17</v>
      </c>
      <c r="E327" s="47">
        <v>6</v>
      </c>
      <c r="F327" s="47" t="s">
        <v>259</v>
      </c>
      <c r="G327" s="47">
        <v>0</v>
      </c>
      <c r="H327" s="47" t="s">
        <v>259</v>
      </c>
      <c r="I327" s="47">
        <v>11</v>
      </c>
    </row>
    <row r="328" spans="1:9" x14ac:dyDescent="0.25">
      <c r="A328" s="48" t="str">
        <f t="shared" si="5"/>
        <v>London2012Other haematological malignancies</v>
      </c>
      <c r="B328" s="47" t="s">
        <v>135</v>
      </c>
      <c r="C328" s="47">
        <v>2012</v>
      </c>
      <c r="D328" s="47" t="s">
        <v>36</v>
      </c>
      <c r="E328" s="47">
        <v>44</v>
      </c>
      <c r="F328" s="47" t="s">
        <v>259</v>
      </c>
      <c r="G328" s="47" t="s">
        <v>259</v>
      </c>
      <c r="H328" s="47">
        <v>5</v>
      </c>
      <c r="I328" s="47">
        <v>51</v>
      </c>
    </row>
    <row r="329" spans="1:9" x14ac:dyDescent="0.25">
      <c r="A329" s="48" t="str">
        <f t="shared" si="5"/>
        <v>London2012Other malignant neoplasms</v>
      </c>
      <c r="B329" s="47" t="s">
        <v>135</v>
      </c>
      <c r="C329" s="47">
        <v>2012</v>
      </c>
      <c r="D329" s="47" t="s">
        <v>44</v>
      </c>
      <c r="E329" s="47">
        <v>105</v>
      </c>
      <c r="F329" s="47" t="s">
        <v>259</v>
      </c>
      <c r="G329" s="47" t="s">
        <v>259</v>
      </c>
      <c r="H329" s="47">
        <v>32</v>
      </c>
      <c r="I329" s="47">
        <v>142</v>
      </c>
    </row>
    <row r="330" spans="1:9" x14ac:dyDescent="0.25">
      <c r="A330" s="48" t="str">
        <f t="shared" si="5"/>
        <v>London2012Ovary</v>
      </c>
      <c r="B330" s="47" t="s">
        <v>135</v>
      </c>
      <c r="C330" s="47">
        <v>2012</v>
      </c>
      <c r="D330" s="47" t="s">
        <v>45</v>
      </c>
      <c r="E330" s="47">
        <v>155</v>
      </c>
      <c r="F330" s="47">
        <v>5</v>
      </c>
      <c r="G330" s="47">
        <v>10</v>
      </c>
      <c r="H330" s="47">
        <v>29</v>
      </c>
      <c r="I330" s="47">
        <v>199</v>
      </c>
    </row>
    <row r="331" spans="1:9" x14ac:dyDescent="0.25">
      <c r="A331" s="48" t="str">
        <f t="shared" si="5"/>
        <v>London2012Pancreas</v>
      </c>
      <c r="B331" s="47" t="s">
        <v>135</v>
      </c>
      <c r="C331" s="47">
        <v>2012</v>
      </c>
      <c r="D331" s="47" t="s">
        <v>46</v>
      </c>
      <c r="E331" s="47">
        <v>392</v>
      </c>
      <c r="F331" s="47" t="s">
        <v>259</v>
      </c>
      <c r="G331" s="47" t="s">
        <v>259</v>
      </c>
      <c r="H331" s="47">
        <v>23</v>
      </c>
      <c r="I331" s="47">
        <v>427</v>
      </c>
    </row>
    <row r="332" spans="1:9" x14ac:dyDescent="0.25">
      <c r="A332" s="48" t="str">
        <f t="shared" si="5"/>
        <v>London2012Penis</v>
      </c>
      <c r="B332" s="47" t="s">
        <v>135</v>
      </c>
      <c r="C332" s="47">
        <v>2012</v>
      </c>
      <c r="D332" s="47" t="s">
        <v>90</v>
      </c>
      <c r="E332" s="47" t="s">
        <v>259</v>
      </c>
      <c r="F332" s="47">
        <v>0</v>
      </c>
      <c r="G332" s="47">
        <v>0</v>
      </c>
      <c r="H332" s="47" t="s">
        <v>259</v>
      </c>
      <c r="I332" s="47" t="s">
        <v>259</v>
      </c>
    </row>
    <row r="333" spans="1:9" x14ac:dyDescent="0.25">
      <c r="A333" s="48" t="str">
        <f t="shared" si="5"/>
        <v>London2012Prostate</v>
      </c>
      <c r="B333" s="47" t="s">
        <v>135</v>
      </c>
      <c r="C333" s="47">
        <v>2012</v>
      </c>
      <c r="D333" s="47" t="s">
        <v>47</v>
      </c>
      <c r="E333" s="47">
        <v>253</v>
      </c>
      <c r="F333" s="47">
        <v>10</v>
      </c>
      <c r="G333" s="47">
        <v>14</v>
      </c>
      <c r="H333" s="47">
        <v>66</v>
      </c>
      <c r="I333" s="47">
        <v>343</v>
      </c>
    </row>
    <row r="334" spans="1:9" x14ac:dyDescent="0.25">
      <c r="A334" s="48" t="str">
        <f t="shared" si="5"/>
        <v>London2012Sarcoma: Bone</v>
      </c>
      <c r="B334" s="47" t="s">
        <v>135</v>
      </c>
      <c r="C334" s="47">
        <v>2012</v>
      </c>
      <c r="D334" s="47" t="s">
        <v>49</v>
      </c>
      <c r="E334" s="47" t="s">
        <v>259</v>
      </c>
      <c r="F334" s="47" t="s">
        <v>259</v>
      </c>
      <c r="G334" s="47" t="s">
        <v>259</v>
      </c>
      <c r="H334" s="47">
        <v>8</v>
      </c>
      <c r="I334" s="47">
        <v>12</v>
      </c>
    </row>
    <row r="335" spans="1:9" x14ac:dyDescent="0.25">
      <c r="A335" s="48" t="str">
        <f t="shared" si="5"/>
        <v>London2012Sarcoma: connective and soft tissue</v>
      </c>
      <c r="B335" s="47" t="s">
        <v>135</v>
      </c>
      <c r="C335" s="47">
        <v>2012</v>
      </c>
      <c r="D335" s="47" t="s">
        <v>51</v>
      </c>
      <c r="E335" s="47">
        <v>37</v>
      </c>
      <c r="F335" s="47" t="s">
        <v>259</v>
      </c>
      <c r="G335" s="47" t="s">
        <v>259</v>
      </c>
      <c r="H335" s="47">
        <v>8</v>
      </c>
      <c r="I335" s="47">
        <v>49</v>
      </c>
    </row>
    <row r="336" spans="1:9" x14ac:dyDescent="0.25">
      <c r="A336" s="48" t="str">
        <f t="shared" si="5"/>
        <v>London2012Small Intestine</v>
      </c>
      <c r="B336" s="47" t="s">
        <v>135</v>
      </c>
      <c r="C336" s="47">
        <v>2012</v>
      </c>
      <c r="D336" s="47" t="s">
        <v>88</v>
      </c>
      <c r="E336" s="47">
        <v>38</v>
      </c>
      <c r="F336" s="47" t="s">
        <v>259</v>
      </c>
      <c r="G336" s="47" t="s">
        <v>259</v>
      </c>
      <c r="H336" s="47">
        <v>9</v>
      </c>
      <c r="I336" s="47">
        <v>50</v>
      </c>
    </row>
    <row r="337" spans="1:9" x14ac:dyDescent="0.25">
      <c r="A337" s="48" t="str">
        <f t="shared" si="5"/>
        <v>London2012Spinal cord and Cranial nerves</v>
      </c>
      <c r="B337" s="47" t="s">
        <v>135</v>
      </c>
      <c r="C337" s="47">
        <v>2012</v>
      </c>
      <c r="D337" s="47" t="s">
        <v>91</v>
      </c>
      <c r="E337" s="47" t="s">
        <v>259</v>
      </c>
      <c r="F337" s="47" t="s">
        <v>259</v>
      </c>
      <c r="G337" s="47" t="s">
        <v>259</v>
      </c>
      <c r="H337" s="47" t="s">
        <v>259</v>
      </c>
      <c r="I337" s="47" t="s">
        <v>259</v>
      </c>
    </row>
    <row r="338" spans="1:9" x14ac:dyDescent="0.25">
      <c r="A338" s="48" t="str">
        <f t="shared" si="5"/>
        <v>London2012Stomach</v>
      </c>
      <c r="B338" s="47" t="s">
        <v>135</v>
      </c>
      <c r="C338" s="47">
        <v>2012</v>
      </c>
      <c r="D338" s="47" t="s">
        <v>53</v>
      </c>
      <c r="E338" s="47">
        <v>189</v>
      </c>
      <c r="F338" s="47" t="s">
        <v>259</v>
      </c>
      <c r="G338" s="47" t="s">
        <v>259</v>
      </c>
      <c r="H338" s="47">
        <v>13</v>
      </c>
      <c r="I338" s="47">
        <v>212</v>
      </c>
    </row>
    <row r="339" spans="1:9" x14ac:dyDescent="0.25">
      <c r="A339" s="48" t="str">
        <f t="shared" si="5"/>
        <v>London2012Testis</v>
      </c>
      <c r="B339" s="47" t="s">
        <v>135</v>
      </c>
      <c r="C339" s="47">
        <v>2012</v>
      </c>
      <c r="D339" s="47" t="s">
        <v>55</v>
      </c>
      <c r="E339" s="47">
        <v>19</v>
      </c>
      <c r="F339" s="47" t="s">
        <v>259</v>
      </c>
      <c r="G339" s="47" t="s">
        <v>259</v>
      </c>
      <c r="H339" s="47">
        <v>12</v>
      </c>
      <c r="I339" s="47">
        <v>33</v>
      </c>
    </row>
    <row r="340" spans="1:9" x14ac:dyDescent="0.25">
      <c r="A340" s="48" t="str">
        <f t="shared" si="5"/>
        <v>London2012Uterus</v>
      </c>
      <c r="B340" s="47" t="s">
        <v>135</v>
      </c>
      <c r="C340" s="47">
        <v>2012</v>
      </c>
      <c r="D340" s="47" t="s">
        <v>57</v>
      </c>
      <c r="E340" s="47">
        <v>56</v>
      </c>
      <c r="F340" s="47" t="s">
        <v>259</v>
      </c>
      <c r="G340" s="47" t="s">
        <v>259</v>
      </c>
      <c r="H340" s="47">
        <v>11</v>
      </c>
      <c r="I340" s="47">
        <v>73</v>
      </c>
    </row>
    <row r="341" spans="1:9" x14ac:dyDescent="0.25">
      <c r="A341" s="48" t="str">
        <f t="shared" si="5"/>
        <v>London2012Vagina</v>
      </c>
      <c r="B341" s="47" t="s">
        <v>135</v>
      </c>
      <c r="C341" s="47">
        <v>2012</v>
      </c>
      <c r="D341" s="47" t="s">
        <v>93</v>
      </c>
      <c r="E341" s="47" t="s">
        <v>259</v>
      </c>
      <c r="F341" s="47" t="s">
        <v>259</v>
      </c>
      <c r="G341" s="47" t="s">
        <v>259</v>
      </c>
      <c r="H341" s="47" t="s">
        <v>259</v>
      </c>
      <c r="I341" s="47" t="s">
        <v>259</v>
      </c>
    </row>
    <row r="342" spans="1:9" x14ac:dyDescent="0.25">
      <c r="A342" s="48" t="str">
        <f t="shared" si="5"/>
        <v>London2012Vulva</v>
      </c>
      <c r="B342" s="47" t="s">
        <v>135</v>
      </c>
      <c r="C342" s="47">
        <v>2012</v>
      </c>
      <c r="D342" s="47" t="s">
        <v>59</v>
      </c>
      <c r="E342" s="47">
        <v>5</v>
      </c>
      <c r="F342" s="47">
        <v>0</v>
      </c>
      <c r="G342" s="47" t="s">
        <v>259</v>
      </c>
      <c r="H342" s="47" t="s">
        <v>259</v>
      </c>
      <c r="I342" s="47">
        <v>10</v>
      </c>
    </row>
    <row r="343" spans="1:9" x14ac:dyDescent="0.25">
      <c r="A343" s="48" t="str">
        <f t="shared" si="5"/>
        <v>London2012 Total</v>
      </c>
      <c r="B343" s="47" t="s">
        <v>135</v>
      </c>
      <c r="C343" s="47" t="s">
        <v>81</v>
      </c>
      <c r="D343" s="47" t="s">
        <v>83</v>
      </c>
      <c r="E343" s="47">
        <v>6056</v>
      </c>
      <c r="F343" s="47">
        <v>140</v>
      </c>
      <c r="G343" s="47">
        <v>191</v>
      </c>
      <c r="H343" s="47">
        <v>872</v>
      </c>
      <c r="I343" s="47">
        <v>7259</v>
      </c>
    </row>
    <row r="344" spans="1:9" x14ac:dyDescent="0.25">
      <c r="A344" s="48" t="str">
        <f t="shared" si="5"/>
        <v>London2013Biliary tract cancer</v>
      </c>
      <c r="B344" s="47" t="s">
        <v>135</v>
      </c>
      <c r="C344" s="47">
        <v>2013</v>
      </c>
      <c r="D344" s="47" t="s">
        <v>38</v>
      </c>
      <c r="E344" s="47">
        <v>108</v>
      </c>
      <c r="F344" s="47" t="s">
        <v>259</v>
      </c>
      <c r="G344" s="47" t="s">
        <v>259</v>
      </c>
      <c r="H344" s="47">
        <v>12</v>
      </c>
      <c r="I344" s="47">
        <v>127</v>
      </c>
    </row>
    <row r="345" spans="1:9" x14ac:dyDescent="0.25">
      <c r="A345" s="48" t="str">
        <f t="shared" si="5"/>
        <v>London2013Bladder</v>
      </c>
      <c r="B345" s="47" t="s">
        <v>135</v>
      </c>
      <c r="C345" s="47">
        <v>2013</v>
      </c>
      <c r="D345" s="47" t="s">
        <v>14</v>
      </c>
      <c r="E345" s="47">
        <v>145</v>
      </c>
      <c r="F345" s="47" t="s">
        <v>259</v>
      </c>
      <c r="G345" s="47" t="s">
        <v>259</v>
      </c>
      <c r="H345" s="47">
        <v>23</v>
      </c>
      <c r="I345" s="47">
        <v>175</v>
      </c>
    </row>
    <row r="346" spans="1:9" x14ac:dyDescent="0.25">
      <c r="A346" s="48" t="str">
        <f t="shared" si="5"/>
        <v>London2013Bladder (in-situ)</v>
      </c>
      <c r="B346" s="47" t="s">
        <v>135</v>
      </c>
      <c r="C346" s="47">
        <v>2013</v>
      </c>
      <c r="D346" s="47" t="s">
        <v>94</v>
      </c>
      <c r="E346" s="47">
        <v>39</v>
      </c>
      <c r="F346" s="47" t="s">
        <v>259</v>
      </c>
      <c r="G346" s="47" t="s">
        <v>259</v>
      </c>
      <c r="H346" s="47">
        <v>13</v>
      </c>
      <c r="I346" s="47">
        <v>55</v>
      </c>
    </row>
    <row r="347" spans="1:9" x14ac:dyDescent="0.25">
      <c r="A347" s="48" t="str">
        <f t="shared" si="5"/>
        <v>London2013Brain</v>
      </c>
      <c r="B347" s="47" t="s">
        <v>135</v>
      </c>
      <c r="C347" s="47">
        <v>2013</v>
      </c>
      <c r="D347" s="47" t="s">
        <v>15</v>
      </c>
      <c r="E347" s="47">
        <v>240</v>
      </c>
      <c r="F347" s="47">
        <v>6</v>
      </c>
      <c r="G347" s="47">
        <v>8</v>
      </c>
      <c r="H347" s="47">
        <v>57</v>
      </c>
      <c r="I347" s="47">
        <v>311</v>
      </c>
    </row>
    <row r="348" spans="1:9" x14ac:dyDescent="0.25">
      <c r="A348" s="48" t="str">
        <f t="shared" si="5"/>
        <v>London2013Breast</v>
      </c>
      <c r="B348" s="47" t="s">
        <v>135</v>
      </c>
      <c r="C348" s="47">
        <v>2013</v>
      </c>
      <c r="D348" s="47" t="s">
        <v>18</v>
      </c>
      <c r="E348" s="47">
        <v>207</v>
      </c>
      <c r="F348" s="47" t="s">
        <v>259</v>
      </c>
      <c r="G348" s="47" t="s">
        <v>259</v>
      </c>
      <c r="H348" s="47">
        <v>34</v>
      </c>
      <c r="I348" s="47">
        <v>251</v>
      </c>
    </row>
    <row r="349" spans="1:9" x14ac:dyDescent="0.25">
      <c r="A349" s="48" t="str">
        <f t="shared" si="5"/>
        <v>London2013Breast (in-situ)</v>
      </c>
      <c r="B349" s="47" t="s">
        <v>135</v>
      </c>
      <c r="C349" s="47">
        <v>2013</v>
      </c>
      <c r="D349" s="47" t="s">
        <v>19</v>
      </c>
      <c r="E349" s="47">
        <v>5</v>
      </c>
      <c r="F349" s="47" t="s">
        <v>259</v>
      </c>
      <c r="G349" s="47" t="s">
        <v>259</v>
      </c>
      <c r="H349" s="47" t="s">
        <v>259</v>
      </c>
      <c r="I349" s="47">
        <v>7</v>
      </c>
    </row>
    <row r="350" spans="1:9" x14ac:dyDescent="0.25">
      <c r="A350" s="48" t="str">
        <f t="shared" si="5"/>
        <v>London2013Cancer of Unknown Primary</v>
      </c>
      <c r="B350" s="47" t="s">
        <v>135</v>
      </c>
      <c r="C350" s="47">
        <v>2013</v>
      </c>
      <c r="D350" s="47" t="s">
        <v>20</v>
      </c>
      <c r="E350" s="47">
        <v>456</v>
      </c>
      <c r="F350" s="47">
        <v>7</v>
      </c>
      <c r="G350" s="47">
        <v>6</v>
      </c>
      <c r="H350" s="47">
        <v>25</v>
      </c>
      <c r="I350" s="47">
        <v>494</v>
      </c>
    </row>
    <row r="351" spans="1:9" x14ac:dyDescent="0.25">
      <c r="A351" s="48" t="str">
        <f t="shared" si="5"/>
        <v>London2013Cervix</v>
      </c>
      <c r="B351" s="47" t="s">
        <v>135</v>
      </c>
      <c r="C351" s="47">
        <v>2013</v>
      </c>
      <c r="D351" s="47" t="s">
        <v>21</v>
      </c>
      <c r="E351" s="47">
        <v>26</v>
      </c>
      <c r="F351" s="47" t="s">
        <v>259</v>
      </c>
      <c r="G351" s="47" t="s">
        <v>259</v>
      </c>
      <c r="H351" s="47">
        <v>9</v>
      </c>
      <c r="I351" s="47">
        <v>37</v>
      </c>
    </row>
    <row r="352" spans="1:9" x14ac:dyDescent="0.25">
      <c r="A352" s="48" t="str">
        <f t="shared" si="5"/>
        <v>London2013Cervix (in-situ)</v>
      </c>
      <c r="B352" s="47" t="s">
        <v>135</v>
      </c>
      <c r="C352" s="47">
        <v>2013</v>
      </c>
      <c r="D352" s="47" t="s">
        <v>22</v>
      </c>
      <c r="E352" s="47">
        <v>21</v>
      </c>
      <c r="F352" s="47" t="s">
        <v>259</v>
      </c>
      <c r="G352" s="47" t="s">
        <v>259</v>
      </c>
      <c r="H352" s="47">
        <v>18</v>
      </c>
      <c r="I352" s="47">
        <v>42</v>
      </c>
    </row>
    <row r="353" spans="1:9" x14ac:dyDescent="0.25">
      <c r="A353" s="48" t="str">
        <f t="shared" si="5"/>
        <v>London2013Colorectal</v>
      </c>
      <c r="B353" s="47" t="s">
        <v>135</v>
      </c>
      <c r="C353" s="47">
        <v>2013</v>
      </c>
      <c r="D353" s="47" t="s">
        <v>23</v>
      </c>
      <c r="E353" s="47">
        <v>862</v>
      </c>
      <c r="F353" s="47">
        <v>31</v>
      </c>
      <c r="G353" s="47">
        <v>11</v>
      </c>
      <c r="H353" s="47">
        <v>57</v>
      </c>
      <c r="I353" s="47">
        <v>961</v>
      </c>
    </row>
    <row r="354" spans="1:9" x14ac:dyDescent="0.25">
      <c r="A354" s="48" t="str">
        <f t="shared" si="5"/>
        <v>London2013Head and neck – Larynx</v>
      </c>
      <c r="B354" s="47" t="s">
        <v>135</v>
      </c>
      <c r="C354" s="47">
        <v>2013</v>
      </c>
      <c r="D354" s="47" t="s">
        <v>62</v>
      </c>
      <c r="E354" s="47">
        <v>31</v>
      </c>
      <c r="F354" s="47" t="s">
        <v>259</v>
      </c>
      <c r="G354" s="47" t="s">
        <v>259</v>
      </c>
      <c r="H354" s="47">
        <v>5</v>
      </c>
      <c r="I354" s="47">
        <v>37</v>
      </c>
    </row>
    <row r="355" spans="1:9" x14ac:dyDescent="0.25">
      <c r="A355" s="48" t="str">
        <f t="shared" si="5"/>
        <v>London2013Head and Neck - non specific</v>
      </c>
      <c r="B355" s="47" t="s">
        <v>135</v>
      </c>
      <c r="C355" s="47">
        <v>2013</v>
      </c>
      <c r="D355" s="47" t="s">
        <v>27</v>
      </c>
      <c r="E355" s="47" t="s">
        <v>259</v>
      </c>
      <c r="F355" s="47">
        <v>0</v>
      </c>
      <c r="G355" s="47" t="s">
        <v>259</v>
      </c>
      <c r="H355" s="47" t="s">
        <v>259</v>
      </c>
      <c r="I355" s="47">
        <v>6</v>
      </c>
    </row>
    <row r="356" spans="1:9" x14ac:dyDescent="0.25">
      <c r="A356" s="48" t="str">
        <f t="shared" si="5"/>
        <v>London2013Head and neck - Oral cavity</v>
      </c>
      <c r="B356" s="47" t="s">
        <v>135</v>
      </c>
      <c r="C356" s="47">
        <v>2013</v>
      </c>
      <c r="D356" s="47" t="s">
        <v>24</v>
      </c>
      <c r="E356" s="47">
        <v>13</v>
      </c>
      <c r="F356" s="47" t="s">
        <v>259</v>
      </c>
      <c r="G356" s="47" t="s">
        <v>259</v>
      </c>
      <c r="H356" s="47">
        <v>11</v>
      </c>
      <c r="I356" s="47">
        <v>26</v>
      </c>
    </row>
    <row r="357" spans="1:9" x14ac:dyDescent="0.25">
      <c r="A357" s="48" t="str">
        <f t="shared" si="5"/>
        <v>London2013Head and neck - Oropharynx</v>
      </c>
      <c r="B357" s="47" t="s">
        <v>135</v>
      </c>
      <c r="C357" s="47">
        <v>2013</v>
      </c>
      <c r="D357" s="47" t="s">
        <v>25</v>
      </c>
      <c r="E357" s="47">
        <v>14</v>
      </c>
      <c r="F357" s="47">
        <v>0</v>
      </c>
      <c r="G357" s="47">
        <v>0</v>
      </c>
      <c r="H357" s="47">
        <v>5</v>
      </c>
      <c r="I357" s="47">
        <v>19</v>
      </c>
    </row>
    <row r="358" spans="1:9" x14ac:dyDescent="0.25">
      <c r="A358" s="48" t="str">
        <f t="shared" si="5"/>
        <v>London2013Head and neck - Other (excl. oral cavity, oropharynx, larynx &amp; thyroid)</v>
      </c>
      <c r="B358" s="47" t="s">
        <v>135</v>
      </c>
      <c r="C358" s="47">
        <v>2013</v>
      </c>
      <c r="D358" s="47" t="s">
        <v>28</v>
      </c>
      <c r="E358" s="47">
        <v>21</v>
      </c>
      <c r="F358" s="47" t="s">
        <v>259</v>
      </c>
      <c r="G358" s="47" t="s">
        <v>259</v>
      </c>
      <c r="H358" s="47">
        <v>7</v>
      </c>
      <c r="I358" s="47">
        <v>31</v>
      </c>
    </row>
    <row r="359" spans="1:9" x14ac:dyDescent="0.25">
      <c r="A359" s="48" t="str">
        <f t="shared" si="5"/>
        <v>London2013Head and neck – Thyroid</v>
      </c>
      <c r="B359" s="47" t="s">
        <v>135</v>
      </c>
      <c r="C359" s="47">
        <v>2013</v>
      </c>
      <c r="D359" s="47" t="s">
        <v>26</v>
      </c>
      <c r="E359" s="47">
        <v>24</v>
      </c>
      <c r="F359" s="47" t="s">
        <v>259</v>
      </c>
      <c r="G359" s="47" t="s">
        <v>259</v>
      </c>
      <c r="H359" s="47">
        <v>9</v>
      </c>
      <c r="I359" s="47">
        <v>35</v>
      </c>
    </row>
    <row r="360" spans="1:9" x14ac:dyDescent="0.25">
      <c r="A360" s="48" t="str">
        <f t="shared" si="5"/>
        <v>London2013Hodgkin lymphoma</v>
      </c>
      <c r="B360" s="47" t="s">
        <v>135</v>
      </c>
      <c r="C360" s="47">
        <v>2013</v>
      </c>
      <c r="D360" s="47" t="s">
        <v>29</v>
      </c>
      <c r="E360" s="47">
        <v>48</v>
      </c>
      <c r="F360" s="47" t="s">
        <v>259</v>
      </c>
      <c r="G360" s="47" t="s">
        <v>259</v>
      </c>
      <c r="H360" s="47">
        <v>8</v>
      </c>
      <c r="I360" s="47">
        <v>58</v>
      </c>
    </row>
    <row r="361" spans="1:9" x14ac:dyDescent="0.25">
      <c r="A361" s="48" t="str">
        <f t="shared" si="5"/>
        <v>London2013Intracranial endocrine</v>
      </c>
      <c r="B361" s="47" t="s">
        <v>135</v>
      </c>
      <c r="C361" s="47">
        <v>2013</v>
      </c>
      <c r="D361" s="47" t="s">
        <v>92</v>
      </c>
      <c r="E361" s="47" t="s">
        <v>259</v>
      </c>
      <c r="F361" s="47">
        <v>0</v>
      </c>
      <c r="G361" s="47" t="s">
        <v>259</v>
      </c>
      <c r="H361" s="47">
        <v>0</v>
      </c>
      <c r="I361" s="47" t="s">
        <v>259</v>
      </c>
    </row>
    <row r="362" spans="1:9" x14ac:dyDescent="0.25">
      <c r="A362" s="48" t="str">
        <f t="shared" si="5"/>
        <v>London2013Kidney</v>
      </c>
      <c r="B362" s="47" t="s">
        <v>135</v>
      </c>
      <c r="C362" s="47">
        <v>2013</v>
      </c>
      <c r="D362" s="47" t="s">
        <v>31</v>
      </c>
      <c r="E362" s="47">
        <v>149</v>
      </c>
      <c r="F362" s="47" t="s">
        <v>259</v>
      </c>
      <c r="G362" s="47" t="s">
        <v>259</v>
      </c>
      <c r="H362" s="47">
        <v>38</v>
      </c>
      <c r="I362" s="47">
        <v>196</v>
      </c>
    </row>
    <row r="363" spans="1:9" x14ac:dyDescent="0.25">
      <c r="A363" s="48" t="str">
        <f t="shared" si="5"/>
        <v>London2013Leukaemia: acute myeloid</v>
      </c>
      <c r="B363" s="47" t="s">
        <v>135</v>
      </c>
      <c r="C363" s="47">
        <v>2013</v>
      </c>
      <c r="D363" s="47" t="s">
        <v>33</v>
      </c>
      <c r="E363" s="47">
        <v>120</v>
      </c>
      <c r="F363" s="47" t="s">
        <v>259</v>
      </c>
      <c r="G363" s="47" t="s">
        <v>259</v>
      </c>
      <c r="H363" s="47">
        <v>19</v>
      </c>
      <c r="I363" s="47">
        <v>141</v>
      </c>
    </row>
    <row r="364" spans="1:9" x14ac:dyDescent="0.25">
      <c r="A364" s="48" t="str">
        <f t="shared" si="5"/>
        <v>London2013Leukaemia: chronic lymphocytic</v>
      </c>
      <c r="B364" s="47" t="s">
        <v>135</v>
      </c>
      <c r="C364" s="47">
        <v>2013</v>
      </c>
      <c r="D364" s="47" t="s">
        <v>34</v>
      </c>
      <c r="E364" s="47">
        <v>68</v>
      </c>
      <c r="F364" s="47" t="s">
        <v>259</v>
      </c>
      <c r="G364" s="47">
        <v>0</v>
      </c>
      <c r="H364" s="47" t="s">
        <v>259</v>
      </c>
      <c r="I364" s="47">
        <v>75</v>
      </c>
    </row>
    <row r="365" spans="1:9" x14ac:dyDescent="0.25">
      <c r="A365" s="48" t="str">
        <f t="shared" si="5"/>
        <v>London2013Leukaemia: other (all excluding AML and CLL)</v>
      </c>
      <c r="B365" s="47" t="s">
        <v>135</v>
      </c>
      <c r="C365" s="47">
        <v>2013</v>
      </c>
      <c r="D365" s="47" t="s">
        <v>35</v>
      </c>
      <c r="E365" s="47">
        <v>55</v>
      </c>
      <c r="F365" s="47" t="s">
        <v>259</v>
      </c>
      <c r="G365" s="47" t="s">
        <v>259</v>
      </c>
      <c r="H365" s="47">
        <v>9</v>
      </c>
      <c r="I365" s="47">
        <v>69</v>
      </c>
    </row>
    <row r="366" spans="1:9" x14ac:dyDescent="0.25">
      <c r="A366" s="48" t="str">
        <f t="shared" si="5"/>
        <v>London2013Liver (excl intrahepatic bile duct)</v>
      </c>
      <c r="B366" s="47" t="s">
        <v>135</v>
      </c>
      <c r="C366" s="47">
        <v>2013</v>
      </c>
      <c r="D366" s="47" t="s">
        <v>37</v>
      </c>
      <c r="E366" s="47">
        <v>130</v>
      </c>
      <c r="F366" s="47" t="s">
        <v>259</v>
      </c>
      <c r="G366" s="47" t="s">
        <v>259</v>
      </c>
      <c r="H366" s="47">
        <v>11</v>
      </c>
      <c r="I366" s="47">
        <v>146</v>
      </c>
    </row>
    <row r="367" spans="1:9" x14ac:dyDescent="0.25">
      <c r="A367" s="48" t="str">
        <f t="shared" si="5"/>
        <v>London2013Lung</v>
      </c>
      <c r="B367" s="47" t="s">
        <v>135</v>
      </c>
      <c r="C367" s="47">
        <v>2013</v>
      </c>
      <c r="D367" s="47" t="s">
        <v>39</v>
      </c>
      <c r="E367" s="47">
        <v>1301</v>
      </c>
      <c r="F367" s="47">
        <v>36</v>
      </c>
      <c r="G367" s="47">
        <v>23</v>
      </c>
      <c r="H367" s="47">
        <v>170</v>
      </c>
      <c r="I367" s="47">
        <v>1530</v>
      </c>
    </row>
    <row r="368" spans="1:9" x14ac:dyDescent="0.25">
      <c r="A368" s="48" t="str">
        <f t="shared" si="5"/>
        <v>London2013Melanoma</v>
      </c>
      <c r="B368" s="47" t="s">
        <v>135</v>
      </c>
      <c r="C368" s="47">
        <v>2013</v>
      </c>
      <c r="D368" s="47" t="s">
        <v>40</v>
      </c>
      <c r="E368" s="47">
        <v>29</v>
      </c>
      <c r="F368" s="47" t="s">
        <v>259</v>
      </c>
      <c r="G368" s="47" t="s">
        <v>259</v>
      </c>
      <c r="H368" s="47">
        <v>10</v>
      </c>
      <c r="I368" s="47">
        <v>41</v>
      </c>
    </row>
    <row r="369" spans="1:9" x14ac:dyDescent="0.25">
      <c r="A369" s="48" t="str">
        <f t="shared" si="5"/>
        <v>London2013Meninges</v>
      </c>
      <c r="B369" s="47" t="s">
        <v>135</v>
      </c>
      <c r="C369" s="47">
        <v>2013</v>
      </c>
      <c r="D369" s="47" t="s">
        <v>16</v>
      </c>
      <c r="E369" s="47">
        <v>50</v>
      </c>
      <c r="F369" s="47">
        <v>0</v>
      </c>
      <c r="G369" s="47">
        <v>5</v>
      </c>
      <c r="H369" s="47">
        <v>19</v>
      </c>
      <c r="I369" s="47">
        <v>74</v>
      </c>
    </row>
    <row r="370" spans="1:9" x14ac:dyDescent="0.25">
      <c r="A370" s="48" t="str">
        <f t="shared" si="5"/>
        <v>London2013Mesothelioma</v>
      </c>
      <c r="B370" s="47" t="s">
        <v>135</v>
      </c>
      <c r="C370" s="47">
        <v>2013</v>
      </c>
      <c r="D370" s="47" t="s">
        <v>41</v>
      </c>
      <c r="E370" s="47">
        <v>52</v>
      </c>
      <c r="F370" s="47" t="s">
        <v>259</v>
      </c>
      <c r="G370" s="47" t="s">
        <v>259</v>
      </c>
      <c r="H370" s="47">
        <v>13</v>
      </c>
      <c r="I370" s="47">
        <v>70</v>
      </c>
    </row>
    <row r="371" spans="1:9" x14ac:dyDescent="0.25">
      <c r="A371" s="48" t="str">
        <f t="shared" si="5"/>
        <v>London2013Multiple myeloma</v>
      </c>
      <c r="B371" s="47" t="s">
        <v>135</v>
      </c>
      <c r="C371" s="47">
        <v>2013</v>
      </c>
      <c r="D371" s="47" t="s">
        <v>42</v>
      </c>
      <c r="E371" s="47">
        <v>177</v>
      </c>
      <c r="F371" s="47" t="s">
        <v>259</v>
      </c>
      <c r="G371" s="47" t="s">
        <v>259</v>
      </c>
      <c r="H371" s="47">
        <v>27</v>
      </c>
      <c r="I371" s="47">
        <v>212</v>
      </c>
    </row>
    <row r="372" spans="1:9" x14ac:dyDescent="0.25">
      <c r="A372" s="48" t="str">
        <f t="shared" si="5"/>
        <v>London2013Non-Hodgkin lymphoma</v>
      </c>
      <c r="B372" s="47" t="s">
        <v>135</v>
      </c>
      <c r="C372" s="47">
        <v>2013</v>
      </c>
      <c r="D372" s="47" t="s">
        <v>30</v>
      </c>
      <c r="E372" s="47">
        <v>309</v>
      </c>
      <c r="F372" s="47">
        <v>10</v>
      </c>
      <c r="G372" s="47">
        <v>10</v>
      </c>
      <c r="H372" s="47">
        <v>52</v>
      </c>
      <c r="I372" s="47">
        <v>381</v>
      </c>
    </row>
    <row r="373" spans="1:9" x14ac:dyDescent="0.25">
      <c r="A373" s="48" t="str">
        <f t="shared" si="5"/>
        <v>London2013Oesophagus</v>
      </c>
      <c r="B373" s="47" t="s">
        <v>135</v>
      </c>
      <c r="C373" s="47">
        <v>2013</v>
      </c>
      <c r="D373" s="47" t="s">
        <v>43</v>
      </c>
      <c r="E373" s="47">
        <v>148</v>
      </c>
      <c r="F373" s="47" t="s">
        <v>259</v>
      </c>
      <c r="G373" s="47" t="s">
        <v>259</v>
      </c>
      <c r="H373" s="47">
        <v>9</v>
      </c>
      <c r="I373" s="47">
        <v>166</v>
      </c>
    </row>
    <row r="374" spans="1:9" x14ac:dyDescent="0.25">
      <c r="A374" s="48" t="str">
        <f t="shared" si="5"/>
        <v>London2013Other and unspecified urinary</v>
      </c>
      <c r="B374" s="47" t="s">
        <v>135</v>
      </c>
      <c r="C374" s="47">
        <v>2013</v>
      </c>
      <c r="D374" s="47" t="s">
        <v>32</v>
      </c>
      <c r="E374" s="47">
        <v>16</v>
      </c>
      <c r="F374" s="47">
        <v>0</v>
      </c>
      <c r="G374" s="47">
        <v>0</v>
      </c>
      <c r="H374" s="47">
        <v>7</v>
      </c>
      <c r="I374" s="47">
        <v>23</v>
      </c>
    </row>
    <row r="375" spans="1:9" x14ac:dyDescent="0.25">
      <c r="A375" s="48" t="str">
        <f t="shared" si="5"/>
        <v>London2013Other CNS and intracranial tumours</v>
      </c>
      <c r="B375" s="47" t="s">
        <v>135</v>
      </c>
      <c r="C375" s="47">
        <v>2013</v>
      </c>
      <c r="D375" s="47" t="s">
        <v>17</v>
      </c>
      <c r="E375" s="47">
        <v>21</v>
      </c>
      <c r="F375" s="47" t="s">
        <v>259</v>
      </c>
      <c r="G375" s="47" t="s">
        <v>259</v>
      </c>
      <c r="H375" s="47">
        <v>7</v>
      </c>
      <c r="I375" s="47">
        <v>29</v>
      </c>
    </row>
    <row r="376" spans="1:9" x14ac:dyDescent="0.25">
      <c r="A376" s="48" t="str">
        <f t="shared" si="5"/>
        <v>London2013Other haematological malignancies</v>
      </c>
      <c r="B376" s="47" t="s">
        <v>135</v>
      </c>
      <c r="C376" s="47">
        <v>2013</v>
      </c>
      <c r="D376" s="47" t="s">
        <v>36</v>
      </c>
      <c r="E376" s="47">
        <v>48</v>
      </c>
      <c r="F376" s="47" t="s">
        <v>259</v>
      </c>
      <c r="G376" s="47" t="s">
        <v>259</v>
      </c>
      <c r="H376" s="47">
        <v>5</v>
      </c>
      <c r="I376" s="47">
        <v>57</v>
      </c>
    </row>
    <row r="377" spans="1:9" x14ac:dyDescent="0.25">
      <c r="A377" s="48" t="str">
        <f t="shared" si="5"/>
        <v>London2013Other malignant neoplasms</v>
      </c>
      <c r="B377" s="47" t="s">
        <v>135</v>
      </c>
      <c r="C377" s="47">
        <v>2013</v>
      </c>
      <c r="D377" s="47" t="s">
        <v>44</v>
      </c>
      <c r="E377" s="47">
        <v>88</v>
      </c>
      <c r="F377" s="47" t="s">
        <v>259</v>
      </c>
      <c r="G377" s="47" t="s">
        <v>259</v>
      </c>
      <c r="H377" s="47">
        <v>18</v>
      </c>
      <c r="I377" s="47">
        <v>110</v>
      </c>
    </row>
    <row r="378" spans="1:9" x14ac:dyDescent="0.25">
      <c r="A378" s="48" t="str">
        <f t="shared" si="5"/>
        <v>London2013Ovary</v>
      </c>
      <c r="B378" s="47" t="s">
        <v>135</v>
      </c>
      <c r="C378" s="47">
        <v>2013</v>
      </c>
      <c r="D378" s="47" t="s">
        <v>45</v>
      </c>
      <c r="E378" s="47">
        <v>147</v>
      </c>
      <c r="F378" s="47">
        <v>5</v>
      </c>
      <c r="G378" s="47">
        <v>8</v>
      </c>
      <c r="H378" s="47">
        <v>29</v>
      </c>
      <c r="I378" s="47">
        <v>189</v>
      </c>
    </row>
    <row r="379" spans="1:9" x14ac:dyDescent="0.25">
      <c r="A379" s="48" t="str">
        <f t="shared" si="5"/>
        <v>London2013Pancreas</v>
      </c>
      <c r="B379" s="47" t="s">
        <v>135</v>
      </c>
      <c r="C379" s="47">
        <v>2013</v>
      </c>
      <c r="D379" s="47" t="s">
        <v>46</v>
      </c>
      <c r="E379" s="47">
        <v>338</v>
      </c>
      <c r="F379" s="47" t="s">
        <v>259</v>
      </c>
      <c r="G379" s="47" t="s">
        <v>259</v>
      </c>
      <c r="H379" s="47">
        <v>22</v>
      </c>
      <c r="I379" s="47">
        <v>373</v>
      </c>
    </row>
    <row r="380" spans="1:9" x14ac:dyDescent="0.25">
      <c r="A380" s="48" t="str">
        <f t="shared" si="5"/>
        <v>London2013Penis</v>
      </c>
      <c r="B380" s="47" t="s">
        <v>135</v>
      </c>
      <c r="C380" s="47">
        <v>2013</v>
      </c>
      <c r="D380" s="47" t="s">
        <v>90</v>
      </c>
      <c r="E380" s="47">
        <v>5</v>
      </c>
      <c r="F380" s="47">
        <v>0</v>
      </c>
      <c r="G380" s="47" t="s">
        <v>259</v>
      </c>
      <c r="H380" s="47" t="s">
        <v>259</v>
      </c>
      <c r="I380" s="47">
        <v>8</v>
      </c>
    </row>
    <row r="381" spans="1:9" x14ac:dyDescent="0.25">
      <c r="A381" s="48" t="str">
        <f t="shared" si="5"/>
        <v>London2013Prostate</v>
      </c>
      <c r="B381" s="47" t="s">
        <v>135</v>
      </c>
      <c r="C381" s="47">
        <v>2013</v>
      </c>
      <c r="D381" s="47" t="s">
        <v>47</v>
      </c>
      <c r="E381" s="47">
        <v>365</v>
      </c>
      <c r="F381" s="47">
        <v>7</v>
      </c>
      <c r="G381" s="47">
        <v>21</v>
      </c>
      <c r="H381" s="47">
        <v>77</v>
      </c>
      <c r="I381" s="47">
        <v>470</v>
      </c>
    </row>
    <row r="382" spans="1:9" x14ac:dyDescent="0.25">
      <c r="A382" s="48" t="str">
        <f t="shared" si="5"/>
        <v>London2013Sarcoma: Bone</v>
      </c>
      <c r="B382" s="47" t="s">
        <v>135</v>
      </c>
      <c r="C382" s="47">
        <v>2013</v>
      </c>
      <c r="D382" s="47" t="s">
        <v>49</v>
      </c>
      <c r="E382" s="47" t="s">
        <v>259</v>
      </c>
      <c r="F382" s="47">
        <v>0</v>
      </c>
      <c r="G382" s="47">
        <v>0</v>
      </c>
      <c r="H382" s="47" t="s">
        <v>259</v>
      </c>
      <c r="I382" s="47">
        <v>5</v>
      </c>
    </row>
    <row r="383" spans="1:9" x14ac:dyDescent="0.25">
      <c r="A383" s="48" t="str">
        <f t="shared" si="5"/>
        <v>London2013Sarcoma: connective and soft tissue</v>
      </c>
      <c r="B383" s="47" t="s">
        <v>135</v>
      </c>
      <c r="C383" s="47">
        <v>2013</v>
      </c>
      <c r="D383" s="47" t="s">
        <v>51</v>
      </c>
      <c r="E383" s="47">
        <v>29</v>
      </c>
      <c r="F383" s="47" t="s">
        <v>259</v>
      </c>
      <c r="G383" s="47" t="s">
        <v>259</v>
      </c>
      <c r="H383" s="47">
        <v>8</v>
      </c>
      <c r="I383" s="47">
        <v>38</v>
      </c>
    </row>
    <row r="384" spans="1:9" x14ac:dyDescent="0.25">
      <c r="A384" s="48" t="str">
        <f t="shared" si="5"/>
        <v>London2013Small Intestine</v>
      </c>
      <c r="B384" s="47" t="s">
        <v>135</v>
      </c>
      <c r="C384" s="47">
        <v>2013</v>
      </c>
      <c r="D384" s="47" t="s">
        <v>88</v>
      </c>
      <c r="E384" s="47">
        <v>42</v>
      </c>
      <c r="F384" s="47" t="s">
        <v>259</v>
      </c>
      <c r="G384" s="47" t="s">
        <v>259</v>
      </c>
      <c r="H384" s="47">
        <v>9</v>
      </c>
      <c r="I384" s="47">
        <v>52</v>
      </c>
    </row>
    <row r="385" spans="1:9" x14ac:dyDescent="0.25">
      <c r="A385" s="48" t="str">
        <f t="shared" si="5"/>
        <v>London2013Spinal cord and Cranial nerves</v>
      </c>
      <c r="B385" s="47" t="s">
        <v>135</v>
      </c>
      <c r="C385" s="47">
        <v>2013</v>
      </c>
      <c r="D385" s="47" t="s">
        <v>91</v>
      </c>
      <c r="E385" s="47" t="s">
        <v>259</v>
      </c>
      <c r="F385" s="47">
        <v>0</v>
      </c>
      <c r="G385" s="47">
        <v>0</v>
      </c>
      <c r="H385" s="47" t="s">
        <v>259</v>
      </c>
      <c r="I385" s="47" t="s">
        <v>259</v>
      </c>
    </row>
    <row r="386" spans="1:9" x14ac:dyDescent="0.25">
      <c r="A386" s="48" t="str">
        <f t="shared" si="5"/>
        <v>London2013Stomach</v>
      </c>
      <c r="B386" s="47" t="s">
        <v>135</v>
      </c>
      <c r="C386" s="47">
        <v>2013</v>
      </c>
      <c r="D386" s="47" t="s">
        <v>53</v>
      </c>
      <c r="E386" s="47">
        <v>201</v>
      </c>
      <c r="F386" s="47" t="s">
        <v>259</v>
      </c>
      <c r="G386" s="47" t="s">
        <v>259</v>
      </c>
      <c r="H386" s="47">
        <v>12</v>
      </c>
      <c r="I386" s="47">
        <v>222</v>
      </c>
    </row>
    <row r="387" spans="1:9" x14ac:dyDescent="0.25">
      <c r="A387" s="48" t="str">
        <f t="shared" si="5"/>
        <v>London2013Testis</v>
      </c>
      <c r="B387" s="47" t="s">
        <v>135</v>
      </c>
      <c r="C387" s="47">
        <v>2013</v>
      </c>
      <c r="D387" s="47" t="s">
        <v>55</v>
      </c>
      <c r="E387" s="47">
        <v>16</v>
      </c>
      <c r="F387" s="47" t="s">
        <v>259</v>
      </c>
      <c r="G387" s="47" t="s">
        <v>259</v>
      </c>
      <c r="H387" s="47">
        <v>8</v>
      </c>
      <c r="I387" s="47">
        <v>27</v>
      </c>
    </row>
    <row r="388" spans="1:9" x14ac:dyDescent="0.25">
      <c r="A388" s="48" t="str">
        <f t="shared" si="5"/>
        <v>London2013Uterus</v>
      </c>
      <c r="B388" s="47" t="s">
        <v>135</v>
      </c>
      <c r="C388" s="47">
        <v>2013</v>
      </c>
      <c r="D388" s="47" t="s">
        <v>57</v>
      </c>
      <c r="E388" s="47">
        <v>70</v>
      </c>
      <c r="F388" s="47">
        <v>0</v>
      </c>
      <c r="G388" s="47">
        <v>6</v>
      </c>
      <c r="H388" s="47">
        <v>13</v>
      </c>
      <c r="I388" s="47">
        <v>89</v>
      </c>
    </row>
    <row r="389" spans="1:9" x14ac:dyDescent="0.25">
      <c r="A389" s="48" t="str">
        <f t="shared" si="5"/>
        <v>London2013Vagina</v>
      </c>
      <c r="B389" s="47" t="s">
        <v>135</v>
      </c>
      <c r="C389" s="47">
        <v>2013</v>
      </c>
      <c r="D389" s="47" t="s">
        <v>93</v>
      </c>
      <c r="E389" s="47" t="s">
        <v>259</v>
      </c>
      <c r="F389" s="47">
        <v>0</v>
      </c>
      <c r="G389" s="47">
        <v>0</v>
      </c>
      <c r="H389" s="47" t="s">
        <v>259</v>
      </c>
      <c r="I389" s="47" t="s">
        <v>259</v>
      </c>
    </row>
    <row r="390" spans="1:9" x14ac:dyDescent="0.25">
      <c r="A390" s="48" t="str">
        <f t="shared" ref="A390:A392" si="6">CONCATENATE(B390,C390,D390)</f>
        <v>London2013Vulva</v>
      </c>
      <c r="B390" s="47" t="s">
        <v>135</v>
      </c>
      <c r="C390" s="47">
        <v>2013</v>
      </c>
      <c r="D390" s="47" t="s">
        <v>59</v>
      </c>
      <c r="E390" s="47">
        <v>8</v>
      </c>
      <c r="F390" s="47">
        <v>0</v>
      </c>
      <c r="G390" s="47">
        <v>0</v>
      </c>
      <c r="H390" s="47">
        <v>0</v>
      </c>
      <c r="I390" s="47">
        <v>8</v>
      </c>
    </row>
    <row r="391" spans="1:9" x14ac:dyDescent="0.25">
      <c r="A391" s="48" t="str">
        <f t="shared" si="6"/>
        <v>London2013 Total</v>
      </c>
      <c r="B391" s="47" t="s">
        <v>135</v>
      </c>
      <c r="C391" s="47" t="s">
        <v>82</v>
      </c>
      <c r="D391" s="47" t="s">
        <v>83</v>
      </c>
      <c r="E391" s="47">
        <v>6251</v>
      </c>
      <c r="F391" s="47">
        <v>163</v>
      </c>
      <c r="G391" s="47">
        <v>166</v>
      </c>
      <c r="H391" s="47">
        <v>901</v>
      </c>
      <c r="I391" s="47">
        <v>7481</v>
      </c>
    </row>
    <row r="392" spans="1:9" x14ac:dyDescent="0.25">
      <c r="A392" s="48" t="str">
        <f t="shared" si="6"/>
        <v>London Total</v>
      </c>
      <c r="B392" s="47" t="s">
        <v>139</v>
      </c>
      <c r="C392" s="47" t="s">
        <v>83</v>
      </c>
      <c r="D392" s="47" t="s">
        <v>83</v>
      </c>
      <c r="E392" s="47">
        <v>47954</v>
      </c>
      <c r="F392" s="47">
        <v>1639</v>
      </c>
      <c r="G392" s="47">
        <v>1335</v>
      </c>
      <c r="H392" s="47">
        <v>6482</v>
      </c>
      <c r="I392" s="47">
        <v>57410</v>
      </c>
    </row>
    <row r="393" spans="1:9" x14ac:dyDescent="0.25">
      <c r="A393" s="48"/>
    </row>
    <row r="394" spans="1:9" x14ac:dyDescent="0.25">
      <c r="A394" s="48"/>
    </row>
    <row r="395" spans="1:9" x14ac:dyDescent="0.25">
      <c r="A395" s="48"/>
    </row>
    <row r="396" spans="1:9" x14ac:dyDescent="0.25">
      <c r="A396" s="48"/>
    </row>
    <row r="397" spans="1:9" x14ac:dyDescent="0.25">
      <c r="A397" s="48"/>
    </row>
    <row r="398" spans="1:9" x14ac:dyDescent="0.25">
      <c r="A398" s="48"/>
    </row>
    <row r="399" spans="1:9" x14ac:dyDescent="0.25">
      <c r="A399" s="48"/>
    </row>
    <row r="400" spans="1:9" x14ac:dyDescent="0.25">
      <c r="A400" s="48"/>
    </row>
    <row r="401" spans="1:1" x14ac:dyDescent="0.25">
      <c r="A401" s="48"/>
    </row>
    <row r="402" spans="1:1" x14ac:dyDescent="0.25">
      <c r="A402" s="48"/>
    </row>
    <row r="403" spans="1:1" x14ac:dyDescent="0.25">
      <c r="A403" s="48"/>
    </row>
    <row r="404" spans="1:1" x14ac:dyDescent="0.25">
      <c r="A404" s="48"/>
    </row>
    <row r="405" spans="1:1" x14ac:dyDescent="0.25">
      <c r="A405" s="48"/>
    </row>
    <row r="406" spans="1:1" x14ac:dyDescent="0.25">
      <c r="A406" s="48"/>
    </row>
    <row r="407" spans="1:1" x14ac:dyDescent="0.25">
      <c r="A407" s="48"/>
    </row>
    <row r="408" spans="1:1" x14ac:dyDescent="0.25">
      <c r="A408" s="48"/>
    </row>
    <row r="409" spans="1:1" x14ac:dyDescent="0.25">
      <c r="A409" s="48"/>
    </row>
    <row r="410" spans="1:1" x14ac:dyDescent="0.25">
      <c r="A410" s="48"/>
    </row>
    <row r="411" spans="1:1" x14ac:dyDescent="0.25">
      <c r="A411" s="48"/>
    </row>
    <row r="412" spans="1:1" x14ac:dyDescent="0.25">
      <c r="A412" s="48"/>
    </row>
    <row r="413" spans="1:1" x14ac:dyDescent="0.25">
      <c r="A413" s="48"/>
    </row>
    <row r="414" spans="1:1" x14ac:dyDescent="0.25">
      <c r="A414" s="48"/>
    </row>
    <row r="415" spans="1:1" x14ac:dyDescent="0.25">
      <c r="A415" s="48"/>
    </row>
    <row r="416" spans="1:1" x14ac:dyDescent="0.25">
      <c r="A416" s="48"/>
    </row>
    <row r="417" spans="1:1" x14ac:dyDescent="0.25">
      <c r="A417" s="48"/>
    </row>
    <row r="418" spans="1:1" x14ac:dyDescent="0.25">
      <c r="A418" s="48"/>
    </row>
    <row r="419" spans="1:1" x14ac:dyDescent="0.25">
      <c r="A419" s="48"/>
    </row>
    <row r="420" spans="1:1" x14ac:dyDescent="0.25">
      <c r="A420" s="48"/>
    </row>
    <row r="421" spans="1:1" x14ac:dyDescent="0.25">
      <c r="A421" s="48"/>
    </row>
    <row r="422" spans="1:1" x14ac:dyDescent="0.25">
      <c r="A422" s="48"/>
    </row>
    <row r="423" spans="1:1" x14ac:dyDescent="0.25">
      <c r="A423" s="48"/>
    </row>
    <row r="424" spans="1:1" x14ac:dyDescent="0.25">
      <c r="A424" s="48"/>
    </row>
    <row r="425" spans="1:1" x14ac:dyDescent="0.25">
      <c r="A425" s="48"/>
    </row>
    <row r="426" spans="1:1" x14ac:dyDescent="0.25">
      <c r="A426" s="48"/>
    </row>
    <row r="427" spans="1:1" x14ac:dyDescent="0.25">
      <c r="A427" s="48"/>
    </row>
    <row r="428" spans="1:1" x14ac:dyDescent="0.25">
      <c r="A428" s="48"/>
    </row>
    <row r="429" spans="1:1" x14ac:dyDescent="0.25">
      <c r="A429" s="48"/>
    </row>
    <row r="430" spans="1:1" x14ac:dyDescent="0.25">
      <c r="A430" s="48"/>
    </row>
    <row r="431" spans="1:1" x14ac:dyDescent="0.25">
      <c r="A431" s="48"/>
    </row>
    <row r="432" spans="1:1" x14ac:dyDescent="0.25">
      <c r="A432" s="48"/>
    </row>
    <row r="433" spans="1:1" x14ac:dyDescent="0.25">
      <c r="A433" s="48"/>
    </row>
    <row r="434" spans="1:1" x14ac:dyDescent="0.25">
      <c r="A434" s="48"/>
    </row>
    <row r="435" spans="1:1" x14ac:dyDescent="0.25">
      <c r="A435" s="48"/>
    </row>
    <row r="436" spans="1:1" x14ac:dyDescent="0.25">
      <c r="A436" s="48"/>
    </row>
    <row r="437" spans="1:1" x14ac:dyDescent="0.25">
      <c r="A437" s="48"/>
    </row>
    <row r="438" spans="1:1" x14ac:dyDescent="0.25">
      <c r="A438" s="48"/>
    </row>
    <row r="439" spans="1:1" x14ac:dyDescent="0.25">
      <c r="A439" s="48"/>
    </row>
    <row r="440" spans="1:1" x14ac:dyDescent="0.25">
      <c r="A440" s="48"/>
    </row>
    <row r="441" spans="1:1" x14ac:dyDescent="0.25">
      <c r="A441" s="48"/>
    </row>
    <row r="442" spans="1:1" x14ac:dyDescent="0.25">
      <c r="A442" s="48"/>
    </row>
    <row r="443" spans="1:1" x14ac:dyDescent="0.25">
      <c r="A443" s="48"/>
    </row>
    <row r="444" spans="1:1" x14ac:dyDescent="0.25">
      <c r="A444" s="48"/>
    </row>
    <row r="445" spans="1:1" x14ac:dyDescent="0.25">
      <c r="A445" s="48"/>
    </row>
    <row r="446" spans="1:1" x14ac:dyDescent="0.25">
      <c r="A446" s="48"/>
    </row>
    <row r="447" spans="1:1" x14ac:dyDescent="0.25">
      <c r="A447" s="48"/>
    </row>
    <row r="448" spans="1:1" x14ac:dyDescent="0.25">
      <c r="A448" s="48"/>
    </row>
    <row r="449" spans="1:1" x14ac:dyDescent="0.25">
      <c r="A449" s="48"/>
    </row>
    <row r="450" spans="1:1" x14ac:dyDescent="0.25">
      <c r="A450" s="48"/>
    </row>
    <row r="451" spans="1:1" x14ac:dyDescent="0.25">
      <c r="A451" s="48"/>
    </row>
    <row r="452" spans="1:1" x14ac:dyDescent="0.25">
      <c r="A452" s="48"/>
    </row>
    <row r="453" spans="1:1" x14ac:dyDescent="0.25">
      <c r="A453" s="48"/>
    </row>
    <row r="454" spans="1:1" x14ac:dyDescent="0.25">
      <c r="A454" s="48"/>
    </row>
    <row r="455" spans="1:1" x14ac:dyDescent="0.25">
      <c r="A455" s="48"/>
    </row>
    <row r="456" spans="1:1" x14ac:dyDescent="0.25">
      <c r="A456" s="48"/>
    </row>
    <row r="457" spans="1:1" x14ac:dyDescent="0.25">
      <c r="A457" s="48"/>
    </row>
    <row r="458" spans="1:1" x14ac:dyDescent="0.25">
      <c r="A458" s="48"/>
    </row>
    <row r="459" spans="1:1" x14ac:dyDescent="0.25">
      <c r="A459" s="48"/>
    </row>
    <row r="460" spans="1:1" x14ac:dyDescent="0.25">
      <c r="A460" s="48"/>
    </row>
    <row r="461" spans="1:1" x14ac:dyDescent="0.25">
      <c r="A461" s="48"/>
    </row>
    <row r="462" spans="1:1" x14ac:dyDescent="0.25">
      <c r="A462" s="48"/>
    </row>
    <row r="463" spans="1:1" x14ac:dyDescent="0.25">
      <c r="A463" s="48"/>
    </row>
    <row r="464" spans="1:1" x14ac:dyDescent="0.25">
      <c r="A464" s="48"/>
    </row>
    <row r="465" spans="1:1" x14ac:dyDescent="0.25">
      <c r="A465" s="48"/>
    </row>
    <row r="466" spans="1:1" x14ac:dyDescent="0.25">
      <c r="A466" s="48"/>
    </row>
    <row r="467" spans="1:1" x14ac:dyDescent="0.25">
      <c r="A467" s="48"/>
    </row>
    <row r="468" spans="1:1" x14ac:dyDescent="0.25">
      <c r="A468" s="48"/>
    </row>
    <row r="469" spans="1:1" x14ac:dyDescent="0.25">
      <c r="A469" s="48"/>
    </row>
    <row r="470" spans="1:1" x14ac:dyDescent="0.25">
      <c r="A470" s="48"/>
    </row>
    <row r="471" spans="1:1" x14ac:dyDescent="0.25">
      <c r="A471" s="48"/>
    </row>
    <row r="472" spans="1:1" x14ac:dyDescent="0.25">
      <c r="A472" s="48"/>
    </row>
    <row r="473" spans="1:1" x14ac:dyDescent="0.25">
      <c r="A473" s="48"/>
    </row>
    <row r="474" spans="1:1" x14ac:dyDescent="0.25">
      <c r="A474" s="48"/>
    </row>
    <row r="475" spans="1:1" x14ac:dyDescent="0.25">
      <c r="A475" s="48"/>
    </row>
    <row r="476" spans="1:1" x14ac:dyDescent="0.25">
      <c r="A476" s="48"/>
    </row>
    <row r="477" spans="1:1" x14ac:dyDescent="0.25">
      <c r="A477" s="48"/>
    </row>
    <row r="478" spans="1:1" x14ac:dyDescent="0.25">
      <c r="A478" s="48"/>
    </row>
    <row r="479" spans="1:1" x14ac:dyDescent="0.25">
      <c r="A479" s="48"/>
    </row>
    <row r="480" spans="1:1" x14ac:dyDescent="0.25">
      <c r="A480" s="48"/>
    </row>
    <row r="481" spans="1:1" x14ac:dyDescent="0.25">
      <c r="A481" s="48"/>
    </row>
    <row r="482" spans="1:1" x14ac:dyDescent="0.25">
      <c r="A482" s="48"/>
    </row>
    <row r="483" spans="1:1" x14ac:dyDescent="0.25">
      <c r="A483" s="48"/>
    </row>
    <row r="484" spans="1:1" x14ac:dyDescent="0.25">
      <c r="A484" s="48"/>
    </row>
    <row r="485" spans="1:1" x14ac:dyDescent="0.25">
      <c r="A485" s="48"/>
    </row>
    <row r="486" spans="1:1" x14ac:dyDescent="0.25">
      <c r="A486" s="48"/>
    </row>
    <row r="487" spans="1:1" x14ac:dyDescent="0.25">
      <c r="A487" s="48"/>
    </row>
    <row r="488" spans="1:1" x14ac:dyDescent="0.25">
      <c r="A488" s="48"/>
    </row>
    <row r="489" spans="1:1" x14ac:dyDescent="0.25">
      <c r="A489" s="48"/>
    </row>
    <row r="490" spans="1:1" x14ac:dyDescent="0.25">
      <c r="A490" s="48"/>
    </row>
    <row r="491" spans="1:1" x14ac:dyDescent="0.25">
      <c r="A491" s="48"/>
    </row>
    <row r="492" spans="1:1" x14ac:dyDescent="0.25">
      <c r="A492" s="48"/>
    </row>
    <row r="493" spans="1:1" x14ac:dyDescent="0.25">
      <c r="A493" s="48"/>
    </row>
    <row r="494" spans="1:1" x14ac:dyDescent="0.25">
      <c r="A494" s="48"/>
    </row>
    <row r="495" spans="1:1" x14ac:dyDescent="0.25">
      <c r="A495" s="48"/>
    </row>
    <row r="496" spans="1:1" x14ac:dyDescent="0.25">
      <c r="A496" s="48"/>
    </row>
    <row r="497" spans="1:1" x14ac:dyDescent="0.25">
      <c r="A497" s="48"/>
    </row>
    <row r="498" spans="1:1" x14ac:dyDescent="0.25">
      <c r="A498" s="48"/>
    </row>
    <row r="499" spans="1:1" x14ac:dyDescent="0.25">
      <c r="A499" s="48"/>
    </row>
    <row r="500" spans="1:1" x14ac:dyDescent="0.25">
      <c r="A500" s="48"/>
    </row>
    <row r="501" spans="1:1" x14ac:dyDescent="0.25">
      <c r="A501" s="48"/>
    </row>
    <row r="502" spans="1:1" x14ac:dyDescent="0.25">
      <c r="A502" s="48"/>
    </row>
    <row r="503" spans="1:1" x14ac:dyDescent="0.25">
      <c r="A503" s="48"/>
    </row>
    <row r="504" spans="1:1" x14ac:dyDescent="0.25">
      <c r="A504" s="48"/>
    </row>
    <row r="505" spans="1:1" x14ac:dyDescent="0.25">
      <c r="A505" s="48"/>
    </row>
    <row r="506" spans="1:1" x14ac:dyDescent="0.25">
      <c r="A506" s="48"/>
    </row>
    <row r="507" spans="1:1" x14ac:dyDescent="0.25">
      <c r="A507" s="48"/>
    </row>
    <row r="508" spans="1:1" x14ac:dyDescent="0.25">
      <c r="A508" s="48"/>
    </row>
    <row r="509" spans="1:1" x14ac:dyDescent="0.25">
      <c r="A509" s="48"/>
    </row>
    <row r="510" spans="1:1" x14ac:dyDescent="0.25">
      <c r="A510" s="48"/>
    </row>
    <row r="511" spans="1:1" x14ac:dyDescent="0.25">
      <c r="A511" s="48"/>
    </row>
    <row r="512" spans="1:1" x14ac:dyDescent="0.25">
      <c r="A512" s="48"/>
    </row>
    <row r="513" spans="1:1" x14ac:dyDescent="0.25">
      <c r="A513" s="48"/>
    </row>
    <row r="514" spans="1:1" x14ac:dyDescent="0.25">
      <c r="A514" s="48"/>
    </row>
    <row r="515" spans="1:1" x14ac:dyDescent="0.25">
      <c r="A515" s="48"/>
    </row>
    <row r="516" spans="1:1" x14ac:dyDescent="0.25">
      <c r="A516" s="48"/>
    </row>
    <row r="517" spans="1:1" x14ac:dyDescent="0.25">
      <c r="A517" s="48"/>
    </row>
    <row r="518" spans="1:1" x14ac:dyDescent="0.25">
      <c r="A518" s="48"/>
    </row>
    <row r="519" spans="1:1" x14ac:dyDescent="0.25">
      <c r="A519" s="48"/>
    </row>
    <row r="520" spans="1:1" x14ac:dyDescent="0.25">
      <c r="A520" s="48"/>
    </row>
    <row r="521" spans="1:1" x14ac:dyDescent="0.25">
      <c r="A521" s="48"/>
    </row>
    <row r="522" spans="1:1" x14ac:dyDescent="0.25">
      <c r="A522" s="48"/>
    </row>
    <row r="523" spans="1:1" x14ac:dyDescent="0.25">
      <c r="A523" s="48"/>
    </row>
    <row r="524" spans="1:1" x14ac:dyDescent="0.25">
      <c r="A524" s="48"/>
    </row>
    <row r="525" spans="1:1" x14ac:dyDescent="0.25">
      <c r="A525" s="48"/>
    </row>
    <row r="526" spans="1:1" x14ac:dyDescent="0.25">
      <c r="A526" s="48"/>
    </row>
    <row r="527" spans="1:1" x14ac:dyDescent="0.25">
      <c r="A527" s="48"/>
    </row>
    <row r="528" spans="1:1" x14ac:dyDescent="0.25">
      <c r="A528" s="48"/>
    </row>
    <row r="529" spans="1:1" x14ac:dyDescent="0.25">
      <c r="A529" s="48"/>
    </row>
    <row r="530" spans="1:1" x14ac:dyDescent="0.25">
      <c r="A530" s="48"/>
    </row>
    <row r="531" spans="1:1" x14ac:dyDescent="0.25">
      <c r="A531" s="48"/>
    </row>
    <row r="532" spans="1:1" x14ac:dyDescent="0.25">
      <c r="A532" s="48"/>
    </row>
    <row r="533" spans="1:1" x14ac:dyDescent="0.25">
      <c r="A533" s="48"/>
    </row>
    <row r="534" spans="1:1" x14ac:dyDescent="0.25">
      <c r="A534" s="48"/>
    </row>
    <row r="535" spans="1:1" x14ac:dyDescent="0.25">
      <c r="A535" s="48"/>
    </row>
    <row r="536" spans="1:1" x14ac:dyDescent="0.25">
      <c r="A536" s="48"/>
    </row>
    <row r="537" spans="1:1" x14ac:dyDescent="0.25">
      <c r="A537" s="48"/>
    </row>
    <row r="538" spans="1:1" x14ac:dyDescent="0.25">
      <c r="A538" s="48"/>
    </row>
    <row r="539" spans="1:1" x14ac:dyDescent="0.25">
      <c r="A539" s="48"/>
    </row>
    <row r="540" spans="1:1" x14ac:dyDescent="0.25">
      <c r="A540" s="48"/>
    </row>
    <row r="541" spans="1:1" x14ac:dyDescent="0.25">
      <c r="A541" s="48"/>
    </row>
    <row r="542" spans="1:1" x14ac:dyDescent="0.25">
      <c r="A542" s="48"/>
    </row>
    <row r="543" spans="1:1" x14ac:dyDescent="0.25">
      <c r="A543" s="48"/>
    </row>
    <row r="544" spans="1:1" x14ac:dyDescent="0.25">
      <c r="A544" s="48"/>
    </row>
    <row r="545" spans="1:1" x14ac:dyDescent="0.25">
      <c r="A545" s="48"/>
    </row>
    <row r="546" spans="1:1" x14ac:dyDescent="0.25">
      <c r="A546" s="48"/>
    </row>
    <row r="547" spans="1:1" x14ac:dyDescent="0.25">
      <c r="A547" s="48"/>
    </row>
    <row r="548" spans="1:1" x14ac:dyDescent="0.25">
      <c r="A548" s="48"/>
    </row>
    <row r="549" spans="1:1" x14ac:dyDescent="0.25">
      <c r="A549" s="48"/>
    </row>
    <row r="550" spans="1:1" x14ac:dyDescent="0.25">
      <c r="A550" s="48"/>
    </row>
    <row r="551" spans="1:1" x14ac:dyDescent="0.25">
      <c r="A551" s="48"/>
    </row>
    <row r="552" spans="1:1" x14ac:dyDescent="0.25">
      <c r="A552" s="48"/>
    </row>
    <row r="553" spans="1:1" x14ac:dyDescent="0.25">
      <c r="A553" s="48"/>
    </row>
    <row r="554" spans="1:1" x14ac:dyDescent="0.25">
      <c r="A554" s="48"/>
    </row>
    <row r="555" spans="1:1" x14ac:dyDescent="0.25">
      <c r="A555" s="48"/>
    </row>
    <row r="556" spans="1:1" x14ac:dyDescent="0.25">
      <c r="A556" s="48"/>
    </row>
    <row r="557" spans="1:1" x14ac:dyDescent="0.25">
      <c r="A557" s="48"/>
    </row>
    <row r="558" spans="1:1" x14ac:dyDescent="0.25">
      <c r="A558" s="48"/>
    </row>
    <row r="559" spans="1:1" x14ac:dyDescent="0.25">
      <c r="A559" s="48"/>
    </row>
    <row r="560" spans="1:1" x14ac:dyDescent="0.25">
      <c r="A560" s="48"/>
    </row>
    <row r="561" spans="1:1" x14ac:dyDescent="0.25">
      <c r="A561" s="48"/>
    </row>
    <row r="562" spans="1:1" x14ac:dyDescent="0.25">
      <c r="A562" s="48"/>
    </row>
    <row r="563" spans="1:1" x14ac:dyDescent="0.25">
      <c r="A563" s="48"/>
    </row>
    <row r="564" spans="1:1" x14ac:dyDescent="0.25">
      <c r="A564" s="48"/>
    </row>
    <row r="565" spans="1:1" x14ac:dyDescent="0.25">
      <c r="A565" s="48"/>
    </row>
    <row r="566" spans="1:1" x14ac:dyDescent="0.25">
      <c r="A566" s="48"/>
    </row>
    <row r="567" spans="1:1" x14ac:dyDescent="0.25">
      <c r="A567" s="48"/>
    </row>
    <row r="568" spans="1:1" x14ac:dyDescent="0.25">
      <c r="A568" s="48"/>
    </row>
    <row r="569" spans="1:1" x14ac:dyDescent="0.25">
      <c r="A569" s="48"/>
    </row>
    <row r="570" spans="1:1" x14ac:dyDescent="0.25">
      <c r="A570" s="48"/>
    </row>
    <row r="571" spans="1:1" x14ac:dyDescent="0.25">
      <c r="A571" s="48"/>
    </row>
    <row r="572" spans="1:1" x14ac:dyDescent="0.25">
      <c r="A572" s="48"/>
    </row>
    <row r="573" spans="1:1" x14ac:dyDescent="0.25">
      <c r="A573" s="48"/>
    </row>
    <row r="574" spans="1:1" x14ac:dyDescent="0.25">
      <c r="A574" s="48"/>
    </row>
    <row r="575" spans="1:1" x14ac:dyDescent="0.25">
      <c r="A575" s="48"/>
    </row>
    <row r="576" spans="1:1" x14ac:dyDescent="0.25">
      <c r="A576" s="48"/>
    </row>
    <row r="577" spans="1:1" x14ac:dyDescent="0.25">
      <c r="A577" s="48"/>
    </row>
    <row r="578" spans="1:1" x14ac:dyDescent="0.25">
      <c r="A578" s="48"/>
    </row>
    <row r="579" spans="1:1" x14ac:dyDescent="0.25">
      <c r="A579" s="48"/>
    </row>
    <row r="580" spans="1:1" x14ac:dyDescent="0.25">
      <c r="A580" s="48"/>
    </row>
    <row r="581" spans="1:1" x14ac:dyDescent="0.25">
      <c r="A581" s="48"/>
    </row>
    <row r="582" spans="1:1" x14ac:dyDescent="0.25">
      <c r="A582" s="48"/>
    </row>
    <row r="583" spans="1:1" x14ac:dyDescent="0.25">
      <c r="A583" s="48"/>
    </row>
    <row r="584" spans="1:1" x14ac:dyDescent="0.25">
      <c r="A584" s="48"/>
    </row>
    <row r="585" spans="1:1" x14ac:dyDescent="0.25">
      <c r="A585" s="48"/>
    </row>
    <row r="586" spans="1:1" x14ac:dyDescent="0.25">
      <c r="A586" s="48"/>
    </row>
    <row r="587" spans="1:1" x14ac:dyDescent="0.25">
      <c r="A587" s="48"/>
    </row>
    <row r="588" spans="1:1" x14ac:dyDescent="0.25">
      <c r="A588" s="48"/>
    </row>
    <row r="589" spans="1:1" x14ac:dyDescent="0.25">
      <c r="A589" s="48"/>
    </row>
    <row r="590" spans="1:1" x14ac:dyDescent="0.25">
      <c r="A590" s="48"/>
    </row>
    <row r="591" spans="1:1" x14ac:dyDescent="0.25">
      <c r="A591" s="48"/>
    </row>
    <row r="592" spans="1:1" x14ac:dyDescent="0.25">
      <c r="A592" s="48"/>
    </row>
    <row r="593" spans="1:1" x14ac:dyDescent="0.25">
      <c r="A593" s="48"/>
    </row>
    <row r="594" spans="1:1" x14ac:dyDescent="0.25">
      <c r="A594" s="48"/>
    </row>
    <row r="595" spans="1:1" x14ac:dyDescent="0.25">
      <c r="A595" s="48"/>
    </row>
    <row r="596" spans="1:1" x14ac:dyDescent="0.25">
      <c r="A596" s="48"/>
    </row>
    <row r="597" spans="1:1" x14ac:dyDescent="0.25">
      <c r="A597" s="48"/>
    </row>
    <row r="598" spans="1:1" x14ac:dyDescent="0.25">
      <c r="A598" s="48"/>
    </row>
    <row r="599" spans="1:1" x14ac:dyDescent="0.25">
      <c r="A599" s="48"/>
    </row>
    <row r="600" spans="1:1" x14ac:dyDescent="0.25">
      <c r="A600" s="48"/>
    </row>
    <row r="601" spans="1:1" x14ac:dyDescent="0.25">
      <c r="A601" s="48"/>
    </row>
    <row r="602" spans="1:1" x14ac:dyDescent="0.25">
      <c r="A602" s="48"/>
    </row>
    <row r="603" spans="1:1" x14ac:dyDescent="0.25">
      <c r="A603" s="48"/>
    </row>
    <row r="604" spans="1:1" x14ac:dyDescent="0.25">
      <c r="A604" s="48"/>
    </row>
    <row r="605" spans="1:1" x14ac:dyDescent="0.25">
      <c r="A605" s="48"/>
    </row>
    <row r="606" spans="1:1" x14ac:dyDescent="0.25">
      <c r="A606" s="48"/>
    </row>
    <row r="607" spans="1:1" x14ac:dyDescent="0.25">
      <c r="A607" s="48"/>
    </row>
    <row r="608" spans="1:1" x14ac:dyDescent="0.25">
      <c r="A608" s="48"/>
    </row>
    <row r="609" spans="1:1" x14ac:dyDescent="0.25">
      <c r="A609" s="48"/>
    </row>
    <row r="610" spans="1:1" x14ac:dyDescent="0.25">
      <c r="A610" s="48"/>
    </row>
    <row r="611" spans="1:1" x14ac:dyDescent="0.25">
      <c r="A611" s="48"/>
    </row>
    <row r="612" spans="1:1" x14ac:dyDescent="0.25">
      <c r="A612" s="48"/>
    </row>
    <row r="613" spans="1:1" x14ac:dyDescent="0.25">
      <c r="A613" s="48"/>
    </row>
    <row r="614" spans="1:1" x14ac:dyDescent="0.25">
      <c r="A614" s="48"/>
    </row>
    <row r="615" spans="1:1" x14ac:dyDescent="0.25">
      <c r="A615" s="48"/>
    </row>
    <row r="616" spans="1:1" x14ac:dyDescent="0.25">
      <c r="A616" s="48"/>
    </row>
    <row r="617" spans="1:1" x14ac:dyDescent="0.25">
      <c r="A617" s="48"/>
    </row>
    <row r="618" spans="1:1" x14ac:dyDescent="0.25">
      <c r="A618" s="48"/>
    </row>
    <row r="619" spans="1:1" x14ac:dyDescent="0.25">
      <c r="A619" s="48"/>
    </row>
    <row r="620" spans="1:1" x14ac:dyDescent="0.25">
      <c r="A620" s="48"/>
    </row>
    <row r="621" spans="1:1" x14ac:dyDescent="0.25">
      <c r="A621" s="48"/>
    </row>
    <row r="622" spans="1:1" x14ac:dyDescent="0.25">
      <c r="A622" s="48"/>
    </row>
    <row r="623" spans="1:1" x14ac:dyDescent="0.25">
      <c r="A623" s="48"/>
    </row>
    <row r="624" spans="1:1" x14ac:dyDescent="0.25">
      <c r="A624" s="48"/>
    </row>
    <row r="625" spans="1:1" x14ac:dyDescent="0.25">
      <c r="A625" s="48"/>
    </row>
    <row r="626" spans="1:1" x14ac:dyDescent="0.25">
      <c r="A626" s="48"/>
    </row>
    <row r="627" spans="1:1" x14ac:dyDescent="0.25">
      <c r="A627" s="48"/>
    </row>
    <row r="628" spans="1:1" x14ac:dyDescent="0.25">
      <c r="A628" s="48"/>
    </row>
    <row r="629" spans="1:1" x14ac:dyDescent="0.25">
      <c r="A629" s="48"/>
    </row>
    <row r="630" spans="1:1" x14ac:dyDescent="0.25">
      <c r="A630" s="48"/>
    </row>
    <row r="631" spans="1:1" x14ac:dyDescent="0.25">
      <c r="A631" s="48"/>
    </row>
    <row r="632" spans="1:1" x14ac:dyDescent="0.25">
      <c r="A632" s="48"/>
    </row>
    <row r="633" spans="1:1" x14ac:dyDescent="0.25">
      <c r="A633" s="48"/>
    </row>
    <row r="634" spans="1:1" x14ac:dyDescent="0.25">
      <c r="A634" s="48"/>
    </row>
    <row r="635" spans="1:1" x14ac:dyDescent="0.25">
      <c r="A635" s="48"/>
    </row>
    <row r="636" spans="1:1" x14ac:dyDescent="0.25">
      <c r="A636" s="48"/>
    </row>
    <row r="637" spans="1:1" x14ac:dyDescent="0.25">
      <c r="A637" s="48"/>
    </row>
    <row r="638" spans="1:1" x14ac:dyDescent="0.25">
      <c r="A638" s="48"/>
    </row>
    <row r="639" spans="1:1" x14ac:dyDescent="0.25">
      <c r="A639" s="48"/>
    </row>
    <row r="640" spans="1:1" x14ac:dyDescent="0.25">
      <c r="A640" s="48"/>
    </row>
    <row r="641" spans="1:1" x14ac:dyDescent="0.25">
      <c r="A641" s="48"/>
    </row>
    <row r="642" spans="1:1" x14ac:dyDescent="0.25">
      <c r="A642" s="48"/>
    </row>
    <row r="643" spans="1:1" x14ac:dyDescent="0.25">
      <c r="A643" s="48"/>
    </row>
    <row r="644" spans="1:1" x14ac:dyDescent="0.25">
      <c r="A644" s="48"/>
    </row>
    <row r="645" spans="1:1" x14ac:dyDescent="0.25">
      <c r="A645" s="48"/>
    </row>
    <row r="646" spans="1:1" x14ac:dyDescent="0.25">
      <c r="A646" s="48"/>
    </row>
    <row r="647" spans="1:1" x14ac:dyDescent="0.25">
      <c r="A647" s="48"/>
    </row>
    <row r="648" spans="1:1" x14ac:dyDescent="0.25">
      <c r="A648" s="48"/>
    </row>
    <row r="649" spans="1:1" x14ac:dyDescent="0.25">
      <c r="A649" s="48"/>
    </row>
    <row r="650" spans="1:1" x14ac:dyDescent="0.25">
      <c r="A650" s="48"/>
    </row>
    <row r="651" spans="1:1" x14ac:dyDescent="0.25">
      <c r="A651" s="48"/>
    </row>
    <row r="652" spans="1:1" x14ac:dyDescent="0.25">
      <c r="A652" s="48"/>
    </row>
    <row r="653" spans="1:1" x14ac:dyDescent="0.25">
      <c r="A653" s="48"/>
    </row>
    <row r="654" spans="1:1" x14ac:dyDescent="0.25">
      <c r="A654" s="48"/>
    </row>
    <row r="655" spans="1:1" x14ac:dyDescent="0.25">
      <c r="A655" s="48"/>
    </row>
    <row r="656" spans="1:1" x14ac:dyDescent="0.25">
      <c r="A656" s="48"/>
    </row>
    <row r="657" spans="1:1" x14ac:dyDescent="0.25">
      <c r="A657" s="48"/>
    </row>
    <row r="658" spans="1:1" x14ac:dyDescent="0.25">
      <c r="A658" s="48"/>
    </row>
    <row r="659" spans="1:1" x14ac:dyDescent="0.25">
      <c r="A659" s="48"/>
    </row>
    <row r="660" spans="1:1" x14ac:dyDescent="0.25">
      <c r="A660" s="48"/>
    </row>
    <row r="661" spans="1:1" x14ac:dyDescent="0.25">
      <c r="A661" s="48"/>
    </row>
    <row r="662" spans="1:1" x14ac:dyDescent="0.25">
      <c r="A662" s="48"/>
    </row>
    <row r="663" spans="1:1" x14ac:dyDescent="0.25">
      <c r="A663" s="48"/>
    </row>
    <row r="664" spans="1:1" x14ac:dyDescent="0.25">
      <c r="A664" s="48"/>
    </row>
    <row r="665" spans="1:1" x14ac:dyDescent="0.25">
      <c r="A665" s="48"/>
    </row>
    <row r="666" spans="1:1" x14ac:dyDescent="0.25">
      <c r="A666" s="48"/>
    </row>
    <row r="667" spans="1:1" x14ac:dyDescent="0.25">
      <c r="A667" s="48"/>
    </row>
    <row r="668" spans="1:1" x14ac:dyDescent="0.25">
      <c r="A668" s="48"/>
    </row>
    <row r="669" spans="1:1" x14ac:dyDescent="0.25">
      <c r="A669" s="48"/>
    </row>
    <row r="670" spans="1:1" x14ac:dyDescent="0.25">
      <c r="A670" s="48"/>
    </row>
    <row r="671" spans="1:1" x14ac:dyDescent="0.25">
      <c r="A671" s="48"/>
    </row>
    <row r="672" spans="1:1" x14ac:dyDescent="0.25">
      <c r="A672" s="48"/>
    </row>
    <row r="673" spans="1:1" x14ac:dyDescent="0.25">
      <c r="A673" s="48"/>
    </row>
    <row r="674" spans="1:1" x14ac:dyDescent="0.25">
      <c r="A674" s="48"/>
    </row>
    <row r="675" spans="1:1" x14ac:dyDescent="0.25">
      <c r="A675" s="48"/>
    </row>
    <row r="676" spans="1:1" x14ac:dyDescent="0.25">
      <c r="A676" s="48"/>
    </row>
    <row r="677" spans="1:1" x14ac:dyDescent="0.25">
      <c r="A677" s="48"/>
    </row>
    <row r="678" spans="1:1" x14ac:dyDescent="0.25">
      <c r="A678" s="48"/>
    </row>
    <row r="679" spans="1:1" x14ac:dyDescent="0.25">
      <c r="A679" s="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59999389629810485"/>
  </sheetPr>
  <dimension ref="A2:E814"/>
  <sheetViews>
    <sheetView topLeftCell="A25" workbookViewId="0">
      <selection activeCell="I51" sqref="I51"/>
    </sheetView>
  </sheetViews>
  <sheetFormatPr defaultRowHeight="15" x14ac:dyDescent="0.25"/>
  <cols>
    <col min="1" max="1" width="28.85546875" style="47" customWidth="1"/>
    <col min="2" max="2" width="17.28515625" style="47" customWidth="1"/>
    <col min="3" max="3" width="18.42578125" style="47" customWidth="1"/>
    <col min="4" max="4" width="28.42578125" style="47" customWidth="1"/>
    <col min="5" max="5" width="20" style="47" customWidth="1"/>
    <col min="6" max="16384" width="9.140625" style="47"/>
  </cols>
  <sheetData>
    <row r="2" spans="1:5" x14ac:dyDescent="0.25">
      <c r="B2" s="47" t="s">
        <v>83</v>
      </c>
      <c r="C2" s="47" t="s">
        <v>83</v>
      </c>
      <c r="D2" s="47" t="s">
        <v>83</v>
      </c>
      <c r="E2" s="61" t="s">
        <v>144</v>
      </c>
    </row>
    <row r="3" spans="1:5" x14ac:dyDescent="0.25">
      <c r="B3" s="47" t="s">
        <v>83</v>
      </c>
      <c r="C3" s="47" t="s">
        <v>83</v>
      </c>
      <c r="D3" s="47" t="s">
        <v>83</v>
      </c>
      <c r="E3" s="61"/>
    </row>
    <row r="4" spans="1:5" x14ac:dyDescent="0.25">
      <c r="B4" s="47" t="s">
        <v>136</v>
      </c>
      <c r="C4" s="47" t="s">
        <v>74</v>
      </c>
      <c r="D4" s="47" t="s">
        <v>66</v>
      </c>
      <c r="E4" s="47" t="s">
        <v>85</v>
      </c>
    </row>
    <row r="5" spans="1:5" x14ac:dyDescent="0.25">
      <c r="A5" s="48" t="str">
        <f>CONCATENATE(B5,C5,D5)</f>
        <v>London2006Malignant</v>
      </c>
      <c r="B5" s="47" t="s">
        <v>135</v>
      </c>
      <c r="C5" s="47">
        <v>2006</v>
      </c>
      <c r="D5" s="47" t="s">
        <v>66</v>
      </c>
      <c r="E5" s="47">
        <v>27800</v>
      </c>
    </row>
    <row r="6" spans="1:5" x14ac:dyDescent="0.25">
      <c r="A6" s="48" t="str">
        <f t="shared" ref="A6:A29" si="0">CONCATENATE(B6,C6,D6)</f>
        <v>London2006Non-malignant</v>
      </c>
      <c r="B6" s="47" t="s">
        <v>135</v>
      </c>
      <c r="C6" s="47">
        <v>2006</v>
      </c>
      <c r="D6" s="47" t="s">
        <v>73</v>
      </c>
      <c r="E6" s="47">
        <v>3608</v>
      </c>
    </row>
    <row r="7" spans="1:5" x14ac:dyDescent="0.25">
      <c r="A7" s="48" t="str">
        <f t="shared" si="0"/>
        <v>London2006 Total</v>
      </c>
      <c r="B7" s="47" t="s">
        <v>135</v>
      </c>
      <c r="C7" s="47" t="s">
        <v>75</v>
      </c>
      <c r="D7" s="47" t="s">
        <v>83</v>
      </c>
      <c r="E7" s="47">
        <v>31408</v>
      </c>
    </row>
    <row r="8" spans="1:5" x14ac:dyDescent="0.25">
      <c r="A8" s="48" t="str">
        <f t="shared" si="0"/>
        <v>London2007Malignant</v>
      </c>
      <c r="B8" s="47" t="s">
        <v>135</v>
      </c>
      <c r="C8" s="47">
        <v>2007</v>
      </c>
      <c r="D8" s="47" t="s">
        <v>66</v>
      </c>
      <c r="E8" s="47">
        <v>28410</v>
      </c>
    </row>
    <row r="9" spans="1:5" x14ac:dyDescent="0.25">
      <c r="A9" s="48" t="str">
        <f t="shared" si="0"/>
        <v>London2007Non-malignant</v>
      </c>
      <c r="B9" s="47" t="s">
        <v>135</v>
      </c>
      <c r="C9" s="47">
        <v>2007</v>
      </c>
      <c r="D9" s="47" t="s">
        <v>73</v>
      </c>
      <c r="E9" s="47">
        <v>4033</v>
      </c>
    </row>
    <row r="10" spans="1:5" x14ac:dyDescent="0.25">
      <c r="A10" s="48" t="str">
        <f t="shared" si="0"/>
        <v>London2007 Total</v>
      </c>
      <c r="B10" s="47" t="s">
        <v>135</v>
      </c>
      <c r="C10" s="47" t="s">
        <v>76</v>
      </c>
      <c r="D10" s="47" t="s">
        <v>83</v>
      </c>
      <c r="E10" s="47">
        <v>32443</v>
      </c>
    </row>
    <row r="11" spans="1:5" x14ac:dyDescent="0.25">
      <c r="A11" s="48" t="str">
        <f t="shared" si="0"/>
        <v>London2008Malignant</v>
      </c>
      <c r="B11" s="47" t="s">
        <v>135</v>
      </c>
      <c r="C11" s="47">
        <v>2008</v>
      </c>
      <c r="D11" s="47" t="s">
        <v>66</v>
      </c>
      <c r="E11" s="47">
        <v>28720</v>
      </c>
    </row>
    <row r="12" spans="1:5" x14ac:dyDescent="0.25">
      <c r="A12" s="48" t="str">
        <f t="shared" si="0"/>
        <v>London2008Non-malignant</v>
      </c>
      <c r="B12" s="47" t="s">
        <v>135</v>
      </c>
      <c r="C12" s="47">
        <v>2008</v>
      </c>
      <c r="D12" s="47" t="s">
        <v>73</v>
      </c>
      <c r="E12" s="47">
        <v>3992</v>
      </c>
    </row>
    <row r="13" spans="1:5" x14ac:dyDescent="0.25">
      <c r="A13" s="48" t="str">
        <f t="shared" si="0"/>
        <v>London2008 Total</v>
      </c>
      <c r="B13" s="47" t="s">
        <v>135</v>
      </c>
      <c r="C13" s="47" t="s">
        <v>77</v>
      </c>
      <c r="D13" s="47" t="s">
        <v>83</v>
      </c>
      <c r="E13" s="47">
        <v>32712</v>
      </c>
    </row>
    <row r="14" spans="1:5" x14ac:dyDescent="0.25">
      <c r="A14" s="48" t="str">
        <f t="shared" si="0"/>
        <v>London2009Malignant</v>
      </c>
      <c r="B14" s="47" t="s">
        <v>135</v>
      </c>
      <c r="C14" s="47">
        <v>2009</v>
      </c>
      <c r="D14" s="47" t="s">
        <v>66</v>
      </c>
      <c r="E14" s="47">
        <v>29618</v>
      </c>
    </row>
    <row r="15" spans="1:5" x14ac:dyDescent="0.25">
      <c r="A15" s="48" t="str">
        <f t="shared" si="0"/>
        <v>London2009Non-malignant</v>
      </c>
      <c r="B15" s="47" t="s">
        <v>135</v>
      </c>
      <c r="C15" s="47">
        <v>2009</v>
      </c>
      <c r="D15" s="47" t="s">
        <v>73</v>
      </c>
      <c r="E15" s="47">
        <v>4639</v>
      </c>
    </row>
    <row r="16" spans="1:5" x14ac:dyDescent="0.25">
      <c r="A16" s="48" t="str">
        <f t="shared" si="0"/>
        <v>London2009 Total</v>
      </c>
      <c r="B16" s="47" t="s">
        <v>135</v>
      </c>
      <c r="C16" s="47" t="s">
        <v>78</v>
      </c>
      <c r="D16" s="47" t="s">
        <v>83</v>
      </c>
      <c r="E16" s="47">
        <v>34257</v>
      </c>
    </row>
    <row r="17" spans="1:5" x14ac:dyDescent="0.25">
      <c r="A17" s="48" t="str">
        <f t="shared" si="0"/>
        <v>London2010Malignant</v>
      </c>
      <c r="B17" s="47" t="s">
        <v>135</v>
      </c>
      <c r="C17" s="47">
        <v>2010</v>
      </c>
      <c r="D17" s="47" t="s">
        <v>66</v>
      </c>
      <c r="E17" s="47">
        <v>29602</v>
      </c>
    </row>
    <row r="18" spans="1:5" x14ac:dyDescent="0.25">
      <c r="A18" s="48" t="str">
        <f t="shared" si="0"/>
        <v>London2010Non-malignant</v>
      </c>
      <c r="B18" s="47" t="s">
        <v>135</v>
      </c>
      <c r="C18" s="47">
        <v>2010</v>
      </c>
      <c r="D18" s="47" t="s">
        <v>73</v>
      </c>
      <c r="E18" s="47">
        <v>3643</v>
      </c>
    </row>
    <row r="19" spans="1:5" x14ac:dyDescent="0.25">
      <c r="A19" s="48" t="str">
        <f t="shared" si="0"/>
        <v>London2010 Total</v>
      </c>
      <c r="B19" s="47" t="s">
        <v>135</v>
      </c>
      <c r="C19" s="47" t="s">
        <v>79</v>
      </c>
      <c r="D19" s="47" t="s">
        <v>83</v>
      </c>
      <c r="E19" s="47">
        <v>33245</v>
      </c>
    </row>
    <row r="20" spans="1:5" x14ac:dyDescent="0.25">
      <c r="A20" s="48" t="str">
        <f t="shared" si="0"/>
        <v>London2011Malignant</v>
      </c>
      <c r="B20" s="47" t="s">
        <v>135</v>
      </c>
      <c r="C20" s="47">
        <v>2011</v>
      </c>
      <c r="D20" s="47" t="s">
        <v>66</v>
      </c>
      <c r="E20" s="47">
        <v>29994</v>
      </c>
    </row>
    <row r="21" spans="1:5" x14ac:dyDescent="0.25">
      <c r="A21" s="48" t="str">
        <f t="shared" si="0"/>
        <v>London2011Non-malignant</v>
      </c>
      <c r="B21" s="47" t="s">
        <v>135</v>
      </c>
      <c r="C21" s="47">
        <v>2011</v>
      </c>
      <c r="D21" s="47" t="s">
        <v>73</v>
      </c>
      <c r="E21" s="47">
        <v>3496</v>
      </c>
    </row>
    <row r="22" spans="1:5" x14ac:dyDescent="0.25">
      <c r="A22" s="48" t="str">
        <f t="shared" si="0"/>
        <v>London2011 Total</v>
      </c>
      <c r="B22" s="47" t="s">
        <v>135</v>
      </c>
      <c r="C22" s="47" t="s">
        <v>80</v>
      </c>
      <c r="D22" s="47" t="s">
        <v>83</v>
      </c>
      <c r="E22" s="47">
        <v>33490</v>
      </c>
    </row>
    <row r="23" spans="1:5" x14ac:dyDescent="0.25">
      <c r="A23" s="48" t="str">
        <f t="shared" si="0"/>
        <v>London2012Malignant</v>
      </c>
      <c r="B23" s="47" t="s">
        <v>135</v>
      </c>
      <c r="C23" s="47">
        <v>2012</v>
      </c>
      <c r="D23" s="47" t="s">
        <v>66</v>
      </c>
      <c r="E23" s="47">
        <v>30993</v>
      </c>
    </row>
    <row r="24" spans="1:5" x14ac:dyDescent="0.25">
      <c r="A24" s="48" t="str">
        <f t="shared" si="0"/>
        <v>London2012Non-malignant</v>
      </c>
      <c r="B24" s="47" t="s">
        <v>135</v>
      </c>
      <c r="C24" s="47">
        <v>2012</v>
      </c>
      <c r="D24" s="47" t="s">
        <v>73</v>
      </c>
      <c r="E24" s="47">
        <v>3262</v>
      </c>
    </row>
    <row r="25" spans="1:5" x14ac:dyDescent="0.25">
      <c r="A25" s="48" t="str">
        <f t="shared" si="0"/>
        <v>London2012 Total</v>
      </c>
      <c r="B25" s="47" t="s">
        <v>135</v>
      </c>
      <c r="C25" s="47" t="s">
        <v>81</v>
      </c>
      <c r="D25" s="47" t="s">
        <v>83</v>
      </c>
      <c r="E25" s="47">
        <v>34255</v>
      </c>
    </row>
    <row r="26" spans="1:5" x14ac:dyDescent="0.25">
      <c r="A26" s="48" t="str">
        <f t="shared" si="0"/>
        <v>London2013Malignant</v>
      </c>
      <c r="B26" s="47" t="s">
        <v>135</v>
      </c>
      <c r="C26" s="47">
        <v>2013</v>
      </c>
      <c r="D26" s="47" t="s">
        <v>66</v>
      </c>
      <c r="E26" s="47">
        <v>31971</v>
      </c>
    </row>
    <row r="27" spans="1:5" x14ac:dyDescent="0.25">
      <c r="A27" s="48" t="str">
        <f t="shared" si="0"/>
        <v>London2013Non-malignant</v>
      </c>
      <c r="B27" s="47" t="s">
        <v>135</v>
      </c>
      <c r="C27" s="47">
        <v>2013</v>
      </c>
      <c r="D27" s="47" t="s">
        <v>73</v>
      </c>
      <c r="E27" s="47">
        <v>4201</v>
      </c>
    </row>
    <row r="28" spans="1:5" x14ac:dyDescent="0.25">
      <c r="A28" s="48" t="str">
        <f t="shared" si="0"/>
        <v>London2013 Total</v>
      </c>
      <c r="B28" s="47" t="s">
        <v>135</v>
      </c>
      <c r="C28" s="47" t="s">
        <v>82</v>
      </c>
      <c r="D28" s="47" t="s">
        <v>83</v>
      </c>
      <c r="E28" s="47">
        <v>36172</v>
      </c>
    </row>
    <row r="29" spans="1:5" x14ac:dyDescent="0.25">
      <c r="A29" s="48" t="str">
        <f t="shared" si="0"/>
        <v>London Total</v>
      </c>
      <c r="B29" s="47" t="s">
        <v>139</v>
      </c>
      <c r="C29" s="47" t="s">
        <v>83</v>
      </c>
      <c r="D29" s="47" t="s">
        <v>83</v>
      </c>
      <c r="E29" s="47">
        <v>267982</v>
      </c>
    </row>
    <row r="30" spans="1:5" x14ac:dyDescent="0.25">
      <c r="A30" s="48"/>
    </row>
    <row r="31" spans="1:5" x14ac:dyDescent="0.25">
      <c r="A31" s="48"/>
    </row>
    <row r="32" spans="1:5" x14ac:dyDescent="0.25">
      <c r="A32" s="48"/>
    </row>
    <row r="33" spans="1:1" x14ac:dyDescent="0.25">
      <c r="A33" s="48"/>
    </row>
    <row r="34" spans="1:1" x14ac:dyDescent="0.25">
      <c r="A34" s="48"/>
    </row>
    <row r="35" spans="1:1" x14ac:dyDescent="0.25">
      <c r="A35" s="48"/>
    </row>
    <row r="36" spans="1:1" x14ac:dyDescent="0.25">
      <c r="A36" s="48"/>
    </row>
    <row r="37" spans="1:1" x14ac:dyDescent="0.25">
      <c r="A37" s="48"/>
    </row>
    <row r="38" spans="1:1" x14ac:dyDescent="0.25">
      <c r="A38" s="48"/>
    </row>
    <row r="39" spans="1:1" x14ac:dyDescent="0.25">
      <c r="A39" s="48"/>
    </row>
    <row r="40" spans="1:1" x14ac:dyDescent="0.25">
      <c r="A40" s="48"/>
    </row>
    <row r="41" spans="1:1" x14ac:dyDescent="0.25">
      <c r="A41" s="48"/>
    </row>
    <row r="42" spans="1:1" x14ac:dyDescent="0.25">
      <c r="A42" s="48"/>
    </row>
    <row r="43" spans="1:1" x14ac:dyDescent="0.25">
      <c r="A43" s="48"/>
    </row>
    <row r="44" spans="1:1" x14ac:dyDescent="0.25">
      <c r="A44" s="48"/>
    </row>
    <row r="45" spans="1:1" x14ac:dyDescent="0.25">
      <c r="A45" s="48"/>
    </row>
    <row r="46" spans="1:1" x14ac:dyDescent="0.25">
      <c r="A46" s="48"/>
    </row>
    <row r="47" spans="1:1" x14ac:dyDescent="0.25">
      <c r="A47" s="48"/>
    </row>
    <row r="48" spans="1:1" x14ac:dyDescent="0.25">
      <c r="A48" s="48"/>
    </row>
    <row r="49" spans="1:5" x14ac:dyDescent="0.25">
      <c r="A49" s="48"/>
    </row>
    <row r="50" spans="1:5" x14ac:dyDescent="0.25">
      <c r="A50" s="48"/>
    </row>
    <row r="51" spans="1:5" x14ac:dyDescent="0.25">
      <c r="A51" s="48"/>
    </row>
    <row r="52" spans="1:5" x14ac:dyDescent="0.25">
      <c r="A52" s="48"/>
    </row>
    <row r="53" spans="1:5" x14ac:dyDescent="0.25">
      <c r="A53" s="48"/>
    </row>
    <row r="54" spans="1:5" x14ac:dyDescent="0.25">
      <c r="A54" s="48"/>
    </row>
    <row r="55" spans="1:5" x14ac:dyDescent="0.25">
      <c r="A55" s="48"/>
      <c r="E55" s="47" t="s">
        <v>83</v>
      </c>
    </row>
    <row r="56" spans="1:5" x14ac:dyDescent="0.25">
      <c r="A56" s="48"/>
      <c r="E56" s="47" t="s">
        <v>83</v>
      </c>
    </row>
    <row r="57" spans="1:5" x14ac:dyDescent="0.25">
      <c r="A57" s="48"/>
      <c r="E57" s="47" t="s">
        <v>83</v>
      </c>
    </row>
    <row r="58" spans="1:5" x14ac:dyDescent="0.25">
      <c r="A58" s="48"/>
      <c r="E58" s="47" t="s">
        <v>83</v>
      </c>
    </row>
    <row r="59" spans="1:5" x14ac:dyDescent="0.25">
      <c r="A59" s="48"/>
      <c r="E59" s="47" t="s">
        <v>83</v>
      </c>
    </row>
    <row r="60" spans="1:5" x14ac:dyDescent="0.25">
      <c r="A60" s="48"/>
      <c r="E60" s="47" t="s">
        <v>83</v>
      </c>
    </row>
    <row r="61" spans="1:5" x14ac:dyDescent="0.25">
      <c r="A61" s="48"/>
      <c r="E61" s="47" t="s">
        <v>83</v>
      </c>
    </row>
    <row r="62" spans="1:5" x14ac:dyDescent="0.25">
      <c r="A62" s="48"/>
      <c r="E62" s="47" t="s">
        <v>83</v>
      </c>
    </row>
    <row r="63" spans="1:5" x14ac:dyDescent="0.25">
      <c r="A63" s="48"/>
      <c r="E63" s="47" t="s">
        <v>83</v>
      </c>
    </row>
    <row r="64" spans="1:5" x14ac:dyDescent="0.25">
      <c r="A64" s="48"/>
      <c r="E64" s="47" t="s">
        <v>83</v>
      </c>
    </row>
    <row r="65" spans="1:5" x14ac:dyDescent="0.25">
      <c r="A65" s="48"/>
      <c r="E65" s="47" t="s">
        <v>83</v>
      </c>
    </row>
    <row r="66" spans="1:5" x14ac:dyDescent="0.25">
      <c r="A66" s="48"/>
      <c r="E66" s="47" t="s">
        <v>83</v>
      </c>
    </row>
    <row r="67" spans="1:5" x14ac:dyDescent="0.25">
      <c r="A67" s="48"/>
      <c r="E67" s="47" t="s">
        <v>83</v>
      </c>
    </row>
    <row r="68" spans="1:5" x14ac:dyDescent="0.25">
      <c r="A68" s="48"/>
      <c r="E68" s="47" t="s">
        <v>83</v>
      </c>
    </row>
    <row r="69" spans="1:5" x14ac:dyDescent="0.25">
      <c r="A69" s="48"/>
      <c r="E69" s="47" t="s">
        <v>83</v>
      </c>
    </row>
    <row r="70" spans="1:5" x14ac:dyDescent="0.25">
      <c r="A70" s="48"/>
      <c r="E70" s="47" t="s">
        <v>83</v>
      </c>
    </row>
    <row r="71" spans="1:5" x14ac:dyDescent="0.25">
      <c r="A71" s="48"/>
      <c r="E71" s="47" t="s">
        <v>83</v>
      </c>
    </row>
    <row r="72" spans="1:5" x14ac:dyDescent="0.25">
      <c r="A72" s="48"/>
      <c r="E72" s="47" t="s">
        <v>83</v>
      </c>
    </row>
    <row r="73" spans="1:5" x14ac:dyDescent="0.25">
      <c r="A73" s="48"/>
      <c r="E73" s="47" t="s">
        <v>83</v>
      </c>
    </row>
    <row r="74" spans="1:5" x14ac:dyDescent="0.25">
      <c r="A74" s="48"/>
      <c r="E74" s="47" t="s">
        <v>83</v>
      </c>
    </row>
    <row r="75" spans="1:5" x14ac:dyDescent="0.25">
      <c r="A75" s="48"/>
      <c r="E75" s="47" t="s">
        <v>83</v>
      </c>
    </row>
    <row r="76" spans="1:5" x14ac:dyDescent="0.25">
      <c r="A76" s="48"/>
      <c r="E76" s="47" t="s">
        <v>83</v>
      </c>
    </row>
    <row r="77" spans="1:5" x14ac:dyDescent="0.25">
      <c r="A77" s="48"/>
      <c r="E77" s="47" t="s">
        <v>83</v>
      </c>
    </row>
    <row r="78" spans="1:5" x14ac:dyDescent="0.25">
      <c r="A78" s="48"/>
      <c r="E78" s="47" t="s">
        <v>83</v>
      </c>
    </row>
    <row r="79" spans="1:5" x14ac:dyDescent="0.25">
      <c r="A79" s="48"/>
      <c r="E79" s="47" t="s">
        <v>83</v>
      </c>
    </row>
    <row r="80" spans="1:5" x14ac:dyDescent="0.25">
      <c r="A80" s="48"/>
      <c r="E80" s="47" t="s">
        <v>83</v>
      </c>
    </row>
    <row r="81" spans="1:5" x14ac:dyDescent="0.25">
      <c r="A81" s="48"/>
      <c r="E81" s="47" t="s">
        <v>83</v>
      </c>
    </row>
    <row r="82" spans="1:5" x14ac:dyDescent="0.25">
      <c r="A82" s="48"/>
      <c r="E82" s="47" t="s">
        <v>83</v>
      </c>
    </row>
    <row r="83" spans="1:5" x14ac:dyDescent="0.25">
      <c r="A83" s="48"/>
      <c r="E83" s="47" t="s">
        <v>83</v>
      </c>
    </row>
    <row r="84" spans="1:5" x14ac:dyDescent="0.25">
      <c r="A84" s="48"/>
      <c r="E84" s="47" t="s">
        <v>83</v>
      </c>
    </row>
    <row r="85" spans="1:5" x14ac:dyDescent="0.25">
      <c r="A85" s="48"/>
      <c r="E85" s="47" t="s">
        <v>83</v>
      </c>
    </row>
    <row r="86" spans="1:5" x14ac:dyDescent="0.25">
      <c r="A86" s="48"/>
      <c r="E86" s="47" t="s">
        <v>83</v>
      </c>
    </row>
    <row r="87" spans="1:5" x14ac:dyDescent="0.25">
      <c r="A87" s="48"/>
      <c r="E87" s="47" t="s">
        <v>83</v>
      </c>
    </row>
    <row r="88" spans="1:5" x14ac:dyDescent="0.25">
      <c r="A88" s="48"/>
      <c r="E88" s="47" t="s">
        <v>83</v>
      </c>
    </row>
    <row r="89" spans="1:5" x14ac:dyDescent="0.25">
      <c r="A89" s="48"/>
      <c r="E89" s="47" t="s">
        <v>83</v>
      </c>
    </row>
    <row r="90" spans="1:5" x14ac:dyDescent="0.25">
      <c r="A90" s="48"/>
      <c r="E90" s="47" t="s">
        <v>83</v>
      </c>
    </row>
    <row r="91" spans="1:5" x14ac:dyDescent="0.25">
      <c r="A91" s="48"/>
      <c r="E91" s="47" t="s">
        <v>83</v>
      </c>
    </row>
    <row r="92" spans="1:5" x14ac:dyDescent="0.25">
      <c r="A92" s="48"/>
      <c r="E92" s="47" t="s">
        <v>83</v>
      </c>
    </row>
    <row r="93" spans="1:5" x14ac:dyDescent="0.25">
      <c r="A93" s="48"/>
      <c r="E93" s="47" t="s">
        <v>83</v>
      </c>
    </row>
    <row r="94" spans="1:5" x14ac:dyDescent="0.25">
      <c r="A94" s="48"/>
      <c r="E94" s="47" t="s">
        <v>83</v>
      </c>
    </row>
    <row r="95" spans="1:5" x14ac:dyDescent="0.25">
      <c r="A95" s="48"/>
      <c r="E95" s="47" t="s">
        <v>83</v>
      </c>
    </row>
    <row r="96" spans="1:5" x14ac:dyDescent="0.25">
      <c r="A96" s="48"/>
      <c r="E96" s="47" t="s">
        <v>83</v>
      </c>
    </row>
    <row r="97" spans="1:5" x14ac:dyDescent="0.25">
      <c r="A97" s="48"/>
      <c r="E97" s="47" t="s">
        <v>83</v>
      </c>
    </row>
    <row r="98" spans="1:5" x14ac:dyDescent="0.25">
      <c r="A98" s="48"/>
      <c r="E98" s="47" t="s">
        <v>83</v>
      </c>
    </row>
    <row r="99" spans="1:5" x14ac:dyDescent="0.25">
      <c r="A99" s="48"/>
      <c r="E99" s="47" t="s">
        <v>83</v>
      </c>
    </row>
    <row r="100" spans="1:5" x14ac:dyDescent="0.25">
      <c r="A100" s="48"/>
      <c r="E100" s="47" t="s">
        <v>83</v>
      </c>
    </row>
    <row r="101" spans="1:5" x14ac:dyDescent="0.25">
      <c r="A101" s="48"/>
      <c r="E101" s="47" t="s">
        <v>83</v>
      </c>
    </row>
    <row r="102" spans="1:5" x14ac:dyDescent="0.25">
      <c r="A102" s="48"/>
      <c r="E102" s="47" t="s">
        <v>83</v>
      </c>
    </row>
    <row r="103" spans="1:5" x14ac:dyDescent="0.25">
      <c r="A103" s="48"/>
      <c r="E103" s="47" t="s">
        <v>83</v>
      </c>
    </row>
    <row r="104" spans="1:5" x14ac:dyDescent="0.25">
      <c r="A104" s="48"/>
      <c r="E104" s="47" t="s">
        <v>83</v>
      </c>
    </row>
    <row r="105" spans="1:5" x14ac:dyDescent="0.25">
      <c r="A105" s="48"/>
      <c r="E105" s="47" t="s">
        <v>83</v>
      </c>
    </row>
    <row r="106" spans="1:5" x14ac:dyDescent="0.25">
      <c r="A106" s="48"/>
      <c r="E106" s="47" t="s">
        <v>83</v>
      </c>
    </row>
    <row r="107" spans="1:5" x14ac:dyDescent="0.25">
      <c r="A107" s="48"/>
      <c r="E107" s="47" t="s">
        <v>83</v>
      </c>
    </row>
    <row r="108" spans="1:5" x14ac:dyDescent="0.25">
      <c r="A108" s="48"/>
      <c r="E108" s="47" t="s">
        <v>83</v>
      </c>
    </row>
    <row r="109" spans="1:5" x14ac:dyDescent="0.25">
      <c r="A109" s="48"/>
      <c r="E109" s="47" t="s">
        <v>83</v>
      </c>
    </row>
    <row r="110" spans="1:5" x14ac:dyDescent="0.25">
      <c r="A110" s="48"/>
      <c r="E110" s="47" t="s">
        <v>83</v>
      </c>
    </row>
    <row r="111" spans="1:5" x14ac:dyDescent="0.25">
      <c r="A111" s="48"/>
      <c r="E111" s="47" t="s">
        <v>83</v>
      </c>
    </row>
    <row r="112" spans="1:5" x14ac:dyDescent="0.25">
      <c r="A112" s="48"/>
      <c r="E112" s="47" t="s">
        <v>83</v>
      </c>
    </row>
    <row r="113" spans="1:5" x14ac:dyDescent="0.25">
      <c r="A113" s="48"/>
      <c r="E113" s="47" t="s">
        <v>83</v>
      </c>
    </row>
    <row r="114" spans="1:5" x14ac:dyDescent="0.25">
      <c r="A114" s="48"/>
      <c r="E114" s="47" t="s">
        <v>83</v>
      </c>
    </row>
    <row r="115" spans="1:5" x14ac:dyDescent="0.25">
      <c r="A115" s="48"/>
      <c r="E115" s="47" t="s">
        <v>83</v>
      </c>
    </row>
    <row r="116" spans="1:5" x14ac:dyDescent="0.25">
      <c r="A116" s="48"/>
      <c r="E116" s="47" t="s">
        <v>83</v>
      </c>
    </row>
    <row r="117" spans="1:5" x14ac:dyDescent="0.25">
      <c r="A117" s="48"/>
      <c r="E117" s="47" t="s">
        <v>83</v>
      </c>
    </row>
    <row r="118" spans="1:5" x14ac:dyDescent="0.25">
      <c r="A118" s="48"/>
      <c r="E118" s="47" t="s">
        <v>83</v>
      </c>
    </row>
    <row r="119" spans="1:5" x14ac:dyDescent="0.25">
      <c r="A119" s="48"/>
      <c r="E119" s="47" t="s">
        <v>83</v>
      </c>
    </row>
    <row r="120" spans="1:5" x14ac:dyDescent="0.25">
      <c r="A120" s="48"/>
      <c r="E120" s="47" t="s">
        <v>83</v>
      </c>
    </row>
    <row r="121" spans="1:5" x14ac:dyDescent="0.25">
      <c r="A121" s="48"/>
      <c r="E121" s="47" t="s">
        <v>83</v>
      </c>
    </row>
    <row r="122" spans="1:5" x14ac:dyDescent="0.25">
      <c r="A122" s="48"/>
      <c r="E122" s="47" t="s">
        <v>83</v>
      </c>
    </row>
    <row r="123" spans="1:5" x14ac:dyDescent="0.25">
      <c r="A123" s="48"/>
      <c r="E123" s="47" t="s">
        <v>83</v>
      </c>
    </row>
    <row r="124" spans="1:5" x14ac:dyDescent="0.25">
      <c r="A124" s="48"/>
      <c r="E124" s="47" t="s">
        <v>83</v>
      </c>
    </row>
    <row r="125" spans="1:5" x14ac:dyDescent="0.25">
      <c r="A125" s="48"/>
      <c r="E125" s="47" t="s">
        <v>83</v>
      </c>
    </row>
    <row r="126" spans="1:5" x14ac:dyDescent="0.25">
      <c r="A126" s="48"/>
      <c r="E126" s="47" t="s">
        <v>83</v>
      </c>
    </row>
    <row r="127" spans="1:5" x14ac:dyDescent="0.25">
      <c r="A127" s="48"/>
      <c r="E127" s="47" t="s">
        <v>83</v>
      </c>
    </row>
    <row r="128" spans="1:5" x14ac:dyDescent="0.25">
      <c r="A128" s="48"/>
      <c r="E128" s="47" t="s">
        <v>83</v>
      </c>
    </row>
    <row r="129" spans="1:5" x14ac:dyDescent="0.25">
      <c r="A129" s="48"/>
      <c r="E129" s="47" t="s">
        <v>83</v>
      </c>
    </row>
    <row r="130" spans="1:5" x14ac:dyDescent="0.25">
      <c r="A130" s="48"/>
      <c r="E130" s="47" t="s">
        <v>83</v>
      </c>
    </row>
    <row r="131" spans="1:5" x14ac:dyDescent="0.25">
      <c r="A131" s="48"/>
      <c r="E131" s="47" t="s">
        <v>83</v>
      </c>
    </row>
    <row r="132" spans="1:5" x14ac:dyDescent="0.25">
      <c r="A132" s="48"/>
      <c r="E132" s="47" t="s">
        <v>83</v>
      </c>
    </row>
    <row r="133" spans="1:5" x14ac:dyDescent="0.25">
      <c r="A133" s="48"/>
      <c r="E133" s="47" t="s">
        <v>83</v>
      </c>
    </row>
    <row r="134" spans="1:5" x14ac:dyDescent="0.25">
      <c r="A134" s="48"/>
      <c r="E134" s="47" t="s">
        <v>83</v>
      </c>
    </row>
    <row r="135" spans="1:5" x14ac:dyDescent="0.25">
      <c r="A135" s="48"/>
      <c r="E135" s="47" t="s">
        <v>83</v>
      </c>
    </row>
    <row r="136" spans="1:5" x14ac:dyDescent="0.25">
      <c r="A136" s="48"/>
      <c r="E136" s="47" t="s">
        <v>83</v>
      </c>
    </row>
    <row r="137" spans="1:5" x14ac:dyDescent="0.25">
      <c r="A137" s="48"/>
      <c r="E137" s="47" t="s">
        <v>83</v>
      </c>
    </row>
    <row r="138" spans="1:5" x14ac:dyDescent="0.25">
      <c r="A138" s="48"/>
      <c r="E138" s="47" t="s">
        <v>83</v>
      </c>
    </row>
    <row r="139" spans="1:5" x14ac:dyDescent="0.25">
      <c r="A139" s="48"/>
      <c r="E139" s="47" t="s">
        <v>83</v>
      </c>
    </row>
    <row r="140" spans="1:5" x14ac:dyDescent="0.25">
      <c r="A140" s="48"/>
      <c r="E140" s="47" t="s">
        <v>83</v>
      </c>
    </row>
    <row r="141" spans="1:5" x14ac:dyDescent="0.25">
      <c r="A141" s="48"/>
      <c r="E141" s="47" t="s">
        <v>83</v>
      </c>
    </row>
    <row r="142" spans="1:5" x14ac:dyDescent="0.25">
      <c r="A142" s="48"/>
      <c r="E142" s="47" t="s">
        <v>83</v>
      </c>
    </row>
    <row r="143" spans="1:5" x14ac:dyDescent="0.25">
      <c r="A143" s="48"/>
      <c r="E143" s="47" t="s">
        <v>83</v>
      </c>
    </row>
    <row r="144" spans="1:5" x14ac:dyDescent="0.25">
      <c r="A144" s="48"/>
      <c r="E144" s="47" t="s">
        <v>83</v>
      </c>
    </row>
    <row r="145" spans="1:5" x14ac:dyDescent="0.25">
      <c r="A145" s="48"/>
      <c r="E145" s="47" t="s">
        <v>83</v>
      </c>
    </row>
    <row r="146" spans="1:5" x14ac:dyDescent="0.25">
      <c r="A146" s="48"/>
      <c r="E146" s="47" t="s">
        <v>83</v>
      </c>
    </row>
    <row r="147" spans="1:5" x14ac:dyDescent="0.25">
      <c r="A147" s="48"/>
      <c r="E147" s="47" t="s">
        <v>83</v>
      </c>
    </row>
    <row r="148" spans="1:5" x14ac:dyDescent="0.25">
      <c r="A148" s="48"/>
      <c r="E148" s="47" t="s">
        <v>83</v>
      </c>
    </row>
    <row r="149" spans="1:5" x14ac:dyDescent="0.25">
      <c r="A149" s="48"/>
      <c r="E149" s="47" t="s">
        <v>83</v>
      </c>
    </row>
    <row r="150" spans="1:5" x14ac:dyDescent="0.25">
      <c r="A150" s="48"/>
      <c r="E150" s="47" t="s">
        <v>83</v>
      </c>
    </row>
    <row r="151" spans="1:5" x14ac:dyDescent="0.25">
      <c r="A151" s="48"/>
      <c r="E151" s="47" t="s">
        <v>83</v>
      </c>
    </row>
    <row r="152" spans="1:5" x14ac:dyDescent="0.25">
      <c r="A152" s="48"/>
      <c r="E152" s="47" t="s">
        <v>83</v>
      </c>
    </row>
    <row r="153" spans="1:5" x14ac:dyDescent="0.25">
      <c r="A153" s="48"/>
      <c r="E153" s="47" t="s">
        <v>83</v>
      </c>
    </row>
    <row r="154" spans="1:5" x14ac:dyDescent="0.25">
      <c r="A154" s="48"/>
      <c r="E154" s="47" t="s">
        <v>83</v>
      </c>
    </row>
    <row r="155" spans="1:5" x14ac:dyDescent="0.25">
      <c r="A155" s="48"/>
      <c r="E155" s="47" t="s">
        <v>83</v>
      </c>
    </row>
    <row r="156" spans="1:5" x14ac:dyDescent="0.25">
      <c r="A156" s="48"/>
      <c r="E156" s="47" t="s">
        <v>83</v>
      </c>
    </row>
    <row r="157" spans="1:5" x14ac:dyDescent="0.25">
      <c r="A157" s="48"/>
      <c r="E157" s="47" t="s">
        <v>83</v>
      </c>
    </row>
    <row r="158" spans="1:5" x14ac:dyDescent="0.25">
      <c r="A158" s="48"/>
      <c r="E158" s="47" t="s">
        <v>83</v>
      </c>
    </row>
    <row r="159" spans="1:5" x14ac:dyDescent="0.25">
      <c r="A159" s="48"/>
      <c r="E159" s="47" t="s">
        <v>83</v>
      </c>
    </row>
    <row r="160" spans="1:5" x14ac:dyDescent="0.25">
      <c r="A160" s="48"/>
      <c r="E160" s="47" t="s">
        <v>83</v>
      </c>
    </row>
    <row r="161" spans="1:5" x14ac:dyDescent="0.25">
      <c r="A161" s="48"/>
      <c r="E161" s="47" t="s">
        <v>83</v>
      </c>
    </row>
    <row r="162" spans="1:5" x14ac:dyDescent="0.25">
      <c r="A162" s="48"/>
      <c r="E162" s="47" t="s">
        <v>83</v>
      </c>
    </row>
    <row r="163" spans="1:5" x14ac:dyDescent="0.25">
      <c r="A163" s="48"/>
      <c r="E163" s="47" t="s">
        <v>83</v>
      </c>
    </row>
    <row r="164" spans="1:5" x14ac:dyDescent="0.25">
      <c r="A164" s="48"/>
      <c r="E164" s="47" t="s">
        <v>83</v>
      </c>
    </row>
    <row r="165" spans="1:5" x14ac:dyDescent="0.25">
      <c r="A165" s="48"/>
      <c r="E165" s="47" t="s">
        <v>83</v>
      </c>
    </row>
    <row r="166" spans="1:5" x14ac:dyDescent="0.25">
      <c r="A166" s="48"/>
      <c r="E166" s="47" t="s">
        <v>83</v>
      </c>
    </row>
    <row r="167" spans="1:5" x14ac:dyDescent="0.25">
      <c r="A167" s="48"/>
      <c r="E167" s="47" t="s">
        <v>83</v>
      </c>
    </row>
    <row r="168" spans="1:5" x14ac:dyDescent="0.25">
      <c r="A168" s="48"/>
      <c r="E168" s="47" t="s">
        <v>83</v>
      </c>
    </row>
    <row r="169" spans="1:5" x14ac:dyDescent="0.25">
      <c r="A169" s="48"/>
      <c r="E169" s="47" t="s">
        <v>83</v>
      </c>
    </row>
    <row r="170" spans="1:5" x14ac:dyDescent="0.25">
      <c r="A170" s="48"/>
      <c r="E170" s="47" t="s">
        <v>83</v>
      </c>
    </row>
    <row r="171" spans="1:5" x14ac:dyDescent="0.25">
      <c r="A171" s="48"/>
      <c r="E171" s="47" t="s">
        <v>83</v>
      </c>
    </row>
    <row r="172" spans="1:5" x14ac:dyDescent="0.25">
      <c r="A172" s="48"/>
      <c r="E172" s="47" t="s">
        <v>83</v>
      </c>
    </row>
    <row r="173" spans="1:5" x14ac:dyDescent="0.25">
      <c r="A173" s="48"/>
      <c r="E173" s="47" t="s">
        <v>83</v>
      </c>
    </row>
    <row r="174" spans="1:5" x14ac:dyDescent="0.25">
      <c r="A174" s="48"/>
      <c r="E174" s="47" t="s">
        <v>83</v>
      </c>
    </row>
    <row r="175" spans="1:5" x14ac:dyDescent="0.25">
      <c r="A175" s="48"/>
      <c r="E175" s="47" t="s">
        <v>83</v>
      </c>
    </row>
    <row r="176" spans="1:5" x14ac:dyDescent="0.25">
      <c r="A176" s="48"/>
      <c r="E176" s="47" t="s">
        <v>83</v>
      </c>
    </row>
    <row r="177" spans="1:5" x14ac:dyDescent="0.25">
      <c r="A177" s="48"/>
      <c r="E177" s="47" t="s">
        <v>83</v>
      </c>
    </row>
    <row r="178" spans="1:5" x14ac:dyDescent="0.25">
      <c r="A178" s="48"/>
      <c r="E178" s="47" t="s">
        <v>83</v>
      </c>
    </row>
    <row r="179" spans="1:5" x14ac:dyDescent="0.25">
      <c r="A179" s="48"/>
      <c r="E179" s="47" t="s">
        <v>83</v>
      </c>
    </row>
    <row r="180" spans="1:5" x14ac:dyDescent="0.25">
      <c r="A180" s="48"/>
      <c r="E180" s="47" t="s">
        <v>83</v>
      </c>
    </row>
    <row r="181" spans="1:5" x14ac:dyDescent="0.25">
      <c r="A181" s="48"/>
      <c r="E181" s="47" t="s">
        <v>83</v>
      </c>
    </row>
    <row r="182" spans="1:5" x14ac:dyDescent="0.25">
      <c r="A182" s="48"/>
      <c r="E182" s="47" t="s">
        <v>83</v>
      </c>
    </row>
    <row r="183" spans="1:5" x14ac:dyDescent="0.25">
      <c r="A183" s="48"/>
      <c r="E183" s="47" t="s">
        <v>83</v>
      </c>
    </row>
    <row r="184" spans="1:5" x14ac:dyDescent="0.25">
      <c r="A184" s="48"/>
      <c r="E184" s="47" t="s">
        <v>83</v>
      </c>
    </row>
    <row r="185" spans="1:5" x14ac:dyDescent="0.25">
      <c r="A185" s="48"/>
      <c r="E185" s="47" t="s">
        <v>83</v>
      </c>
    </row>
    <row r="186" spans="1:5" x14ac:dyDescent="0.25">
      <c r="A186" s="48"/>
      <c r="E186" s="47" t="s">
        <v>83</v>
      </c>
    </row>
    <row r="187" spans="1:5" x14ac:dyDescent="0.25">
      <c r="A187" s="48"/>
      <c r="E187" s="47" t="s">
        <v>83</v>
      </c>
    </row>
    <row r="188" spans="1:5" x14ac:dyDescent="0.25">
      <c r="A188" s="48"/>
      <c r="E188" s="47" t="s">
        <v>83</v>
      </c>
    </row>
    <row r="189" spans="1:5" x14ac:dyDescent="0.25">
      <c r="A189" s="48"/>
      <c r="E189" s="47" t="s">
        <v>83</v>
      </c>
    </row>
    <row r="190" spans="1:5" x14ac:dyDescent="0.25">
      <c r="A190" s="48"/>
      <c r="E190" s="47" t="s">
        <v>83</v>
      </c>
    </row>
    <row r="191" spans="1:5" x14ac:dyDescent="0.25">
      <c r="A191" s="48"/>
      <c r="E191" s="47" t="s">
        <v>83</v>
      </c>
    </row>
    <row r="192" spans="1:5" x14ac:dyDescent="0.25">
      <c r="A192" s="48"/>
      <c r="E192" s="47" t="s">
        <v>83</v>
      </c>
    </row>
    <row r="193" spans="1:5" x14ac:dyDescent="0.25">
      <c r="A193" s="48"/>
      <c r="E193" s="47" t="s">
        <v>83</v>
      </c>
    </row>
    <row r="194" spans="1:5" x14ac:dyDescent="0.25">
      <c r="A194" s="48"/>
      <c r="E194" s="47" t="s">
        <v>83</v>
      </c>
    </row>
    <row r="195" spans="1:5" x14ac:dyDescent="0.25">
      <c r="A195" s="48"/>
      <c r="E195" s="47" t="s">
        <v>83</v>
      </c>
    </row>
    <row r="196" spans="1:5" x14ac:dyDescent="0.25">
      <c r="A196" s="48"/>
      <c r="E196" s="47" t="s">
        <v>83</v>
      </c>
    </row>
    <row r="197" spans="1:5" x14ac:dyDescent="0.25">
      <c r="A197" s="48"/>
      <c r="E197" s="47" t="s">
        <v>83</v>
      </c>
    </row>
    <row r="198" spans="1:5" x14ac:dyDescent="0.25">
      <c r="A198" s="48"/>
      <c r="E198" s="47" t="s">
        <v>83</v>
      </c>
    </row>
    <row r="199" spans="1:5" x14ac:dyDescent="0.25">
      <c r="A199" s="48"/>
      <c r="E199" s="47" t="s">
        <v>83</v>
      </c>
    </row>
    <row r="200" spans="1:5" x14ac:dyDescent="0.25">
      <c r="A200" s="48"/>
      <c r="E200" s="47" t="s">
        <v>83</v>
      </c>
    </row>
    <row r="201" spans="1:5" x14ac:dyDescent="0.25">
      <c r="A201" s="48"/>
      <c r="E201" s="47" t="s">
        <v>83</v>
      </c>
    </row>
    <row r="202" spans="1:5" x14ac:dyDescent="0.25">
      <c r="A202" s="48"/>
      <c r="E202" s="47" t="s">
        <v>83</v>
      </c>
    </row>
    <row r="203" spans="1:5" x14ac:dyDescent="0.25">
      <c r="A203" s="48"/>
      <c r="E203" s="47" t="s">
        <v>83</v>
      </c>
    </row>
    <row r="204" spans="1:5" x14ac:dyDescent="0.25">
      <c r="A204" s="48"/>
      <c r="E204" s="47" t="s">
        <v>83</v>
      </c>
    </row>
    <row r="205" spans="1:5" x14ac:dyDescent="0.25">
      <c r="A205" s="48"/>
      <c r="E205" s="47" t="s">
        <v>83</v>
      </c>
    </row>
    <row r="206" spans="1:5" x14ac:dyDescent="0.25">
      <c r="A206" s="48"/>
      <c r="E206" s="47" t="s">
        <v>83</v>
      </c>
    </row>
    <row r="207" spans="1:5" x14ac:dyDescent="0.25">
      <c r="A207" s="48"/>
      <c r="E207" s="47" t="s">
        <v>83</v>
      </c>
    </row>
    <row r="208" spans="1:5" x14ac:dyDescent="0.25">
      <c r="A208" s="48"/>
      <c r="E208" s="47" t="s">
        <v>83</v>
      </c>
    </row>
    <row r="209" spans="1:5" x14ac:dyDescent="0.25">
      <c r="A209" s="48"/>
      <c r="E209" s="47" t="s">
        <v>83</v>
      </c>
    </row>
    <row r="210" spans="1:5" x14ac:dyDescent="0.25">
      <c r="A210" s="48"/>
      <c r="E210" s="47" t="s">
        <v>83</v>
      </c>
    </row>
    <row r="211" spans="1:5" x14ac:dyDescent="0.25">
      <c r="A211" s="48"/>
      <c r="E211" s="47" t="s">
        <v>83</v>
      </c>
    </row>
    <row r="212" spans="1:5" x14ac:dyDescent="0.25">
      <c r="A212" s="48"/>
      <c r="E212" s="47" t="s">
        <v>83</v>
      </c>
    </row>
    <row r="213" spans="1:5" x14ac:dyDescent="0.25">
      <c r="A213" s="48"/>
      <c r="E213" s="47" t="s">
        <v>83</v>
      </c>
    </row>
    <row r="214" spans="1:5" x14ac:dyDescent="0.25">
      <c r="A214" s="48"/>
      <c r="E214" s="47" t="s">
        <v>83</v>
      </c>
    </row>
    <row r="215" spans="1:5" x14ac:dyDescent="0.25">
      <c r="A215" s="48"/>
      <c r="E215" s="47" t="s">
        <v>83</v>
      </c>
    </row>
    <row r="216" spans="1:5" x14ac:dyDescent="0.25">
      <c r="A216" s="48"/>
      <c r="E216" s="47" t="s">
        <v>83</v>
      </c>
    </row>
    <row r="217" spans="1:5" x14ac:dyDescent="0.25">
      <c r="A217" s="48"/>
      <c r="E217" s="47" t="s">
        <v>83</v>
      </c>
    </row>
    <row r="218" spans="1:5" x14ac:dyDescent="0.25">
      <c r="A218" s="48"/>
      <c r="E218" s="47" t="s">
        <v>83</v>
      </c>
    </row>
    <row r="219" spans="1:5" x14ac:dyDescent="0.25">
      <c r="A219" s="48"/>
      <c r="E219" s="47" t="s">
        <v>83</v>
      </c>
    </row>
    <row r="220" spans="1:5" x14ac:dyDescent="0.25">
      <c r="A220" s="48"/>
      <c r="E220" s="47" t="s">
        <v>83</v>
      </c>
    </row>
    <row r="221" spans="1:5" x14ac:dyDescent="0.25">
      <c r="A221" s="48"/>
      <c r="E221" s="47" t="s">
        <v>83</v>
      </c>
    </row>
    <row r="222" spans="1:5" x14ac:dyDescent="0.25">
      <c r="A222" s="48"/>
      <c r="E222" s="47" t="s">
        <v>83</v>
      </c>
    </row>
    <row r="223" spans="1:5" x14ac:dyDescent="0.25">
      <c r="A223" s="48"/>
      <c r="E223" s="47" t="s">
        <v>83</v>
      </c>
    </row>
    <row r="224" spans="1:5" x14ac:dyDescent="0.25">
      <c r="A224" s="48"/>
      <c r="E224" s="47" t="s">
        <v>83</v>
      </c>
    </row>
    <row r="225" spans="1:5" x14ac:dyDescent="0.25">
      <c r="A225" s="48"/>
      <c r="E225" s="47" t="s">
        <v>83</v>
      </c>
    </row>
    <row r="226" spans="1:5" x14ac:dyDescent="0.25">
      <c r="A226" s="48"/>
      <c r="E226" s="47" t="s">
        <v>83</v>
      </c>
    </row>
    <row r="227" spans="1:5" x14ac:dyDescent="0.25">
      <c r="A227" s="48"/>
      <c r="E227" s="47" t="s">
        <v>83</v>
      </c>
    </row>
    <row r="228" spans="1:5" x14ac:dyDescent="0.25">
      <c r="A228" s="48"/>
      <c r="E228" s="47" t="s">
        <v>83</v>
      </c>
    </row>
    <row r="229" spans="1:5" x14ac:dyDescent="0.25">
      <c r="A229" s="48"/>
      <c r="E229" s="47" t="s">
        <v>83</v>
      </c>
    </row>
    <row r="230" spans="1:5" x14ac:dyDescent="0.25">
      <c r="A230" s="48"/>
      <c r="E230" s="47" t="s">
        <v>83</v>
      </c>
    </row>
    <row r="231" spans="1:5" x14ac:dyDescent="0.25">
      <c r="A231" s="48"/>
      <c r="E231" s="47" t="s">
        <v>83</v>
      </c>
    </row>
    <row r="232" spans="1:5" x14ac:dyDescent="0.25">
      <c r="A232" s="48"/>
      <c r="E232" s="47" t="s">
        <v>83</v>
      </c>
    </row>
    <row r="233" spans="1:5" x14ac:dyDescent="0.25">
      <c r="A233" s="48"/>
      <c r="E233" s="47" t="s">
        <v>83</v>
      </c>
    </row>
    <row r="234" spans="1:5" x14ac:dyDescent="0.25">
      <c r="A234" s="48"/>
      <c r="E234" s="47" t="s">
        <v>83</v>
      </c>
    </row>
    <row r="235" spans="1:5" x14ac:dyDescent="0.25">
      <c r="A235" s="48"/>
      <c r="E235" s="47" t="s">
        <v>83</v>
      </c>
    </row>
    <row r="236" spans="1:5" x14ac:dyDescent="0.25">
      <c r="A236" s="48"/>
      <c r="E236" s="47" t="s">
        <v>83</v>
      </c>
    </row>
    <row r="237" spans="1:5" x14ac:dyDescent="0.25">
      <c r="A237" s="48"/>
      <c r="E237" s="47" t="s">
        <v>83</v>
      </c>
    </row>
    <row r="238" spans="1:5" x14ac:dyDescent="0.25">
      <c r="A238" s="48"/>
      <c r="E238" s="47" t="s">
        <v>83</v>
      </c>
    </row>
    <row r="239" spans="1:5" x14ac:dyDescent="0.25">
      <c r="A239" s="48"/>
      <c r="E239" s="47" t="s">
        <v>83</v>
      </c>
    </row>
    <row r="240" spans="1:5" x14ac:dyDescent="0.25">
      <c r="A240" s="48"/>
      <c r="E240" s="47" t="s">
        <v>83</v>
      </c>
    </row>
    <row r="241" spans="1:5" x14ac:dyDescent="0.25">
      <c r="A241" s="48"/>
      <c r="E241" s="47" t="s">
        <v>83</v>
      </c>
    </row>
    <row r="242" spans="1:5" x14ac:dyDescent="0.25">
      <c r="A242" s="48"/>
      <c r="E242" s="47" t="s">
        <v>83</v>
      </c>
    </row>
    <row r="243" spans="1:5" x14ac:dyDescent="0.25">
      <c r="A243" s="48"/>
      <c r="E243" s="47" t="s">
        <v>83</v>
      </c>
    </row>
    <row r="244" spans="1:5" x14ac:dyDescent="0.25">
      <c r="A244" s="48"/>
      <c r="E244" s="47" t="s">
        <v>83</v>
      </c>
    </row>
    <row r="245" spans="1:5" x14ac:dyDescent="0.25">
      <c r="A245" s="48"/>
      <c r="E245" s="47" t="s">
        <v>83</v>
      </c>
    </row>
    <row r="246" spans="1:5" x14ac:dyDescent="0.25">
      <c r="A246" s="48"/>
      <c r="E246" s="47" t="s">
        <v>83</v>
      </c>
    </row>
    <row r="247" spans="1:5" x14ac:dyDescent="0.25">
      <c r="A247" s="48"/>
      <c r="E247" s="47" t="s">
        <v>83</v>
      </c>
    </row>
    <row r="248" spans="1:5" x14ac:dyDescent="0.25">
      <c r="A248" s="48"/>
      <c r="E248" s="47" t="s">
        <v>83</v>
      </c>
    </row>
    <row r="249" spans="1:5" x14ac:dyDescent="0.25">
      <c r="A249" s="48"/>
      <c r="E249" s="47" t="s">
        <v>83</v>
      </c>
    </row>
    <row r="250" spans="1:5" x14ac:dyDescent="0.25">
      <c r="A250" s="48"/>
      <c r="E250" s="47" t="s">
        <v>83</v>
      </c>
    </row>
    <row r="251" spans="1:5" x14ac:dyDescent="0.25">
      <c r="A251" s="48"/>
      <c r="E251" s="47" t="s">
        <v>83</v>
      </c>
    </row>
    <row r="252" spans="1:5" x14ac:dyDescent="0.25">
      <c r="A252" s="48"/>
      <c r="E252" s="47" t="s">
        <v>83</v>
      </c>
    </row>
    <row r="253" spans="1:5" x14ac:dyDescent="0.25">
      <c r="A253" s="48"/>
      <c r="E253" s="47" t="s">
        <v>83</v>
      </c>
    </row>
    <row r="254" spans="1:5" x14ac:dyDescent="0.25">
      <c r="A254" s="48"/>
      <c r="E254" s="47" t="s">
        <v>83</v>
      </c>
    </row>
    <row r="255" spans="1:5" x14ac:dyDescent="0.25">
      <c r="A255" s="48"/>
      <c r="E255" s="47" t="s">
        <v>83</v>
      </c>
    </row>
    <row r="256" spans="1:5" x14ac:dyDescent="0.25">
      <c r="A256" s="48"/>
      <c r="E256" s="47" t="s">
        <v>83</v>
      </c>
    </row>
    <row r="257" spans="1:5" x14ac:dyDescent="0.25">
      <c r="A257" s="48"/>
      <c r="E257" s="47" t="s">
        <v>83</v>
      </c>
    </row>
    <row r="258" spans="1:5" x14ac:dyDescent="0.25">
      <c r="A258" s="48"/>
      <c r="E258" s="47" t="s">
        <v>83</v>
      </c>
    </row>
    <row r="259" spans="1:5" x14ac:dyDescent="0.25">
      <c r="A259" s="48"/>
      <c r="E259" s="47" t="s">
        <v>83</v>
      </c>
    </row>
    <row r="260" spans="1:5" x14ac:dyDescent="0.25">
      <c r="A260" s="48"/>
      <c r="E260" s="47" t="s">
        <v>83</v>
      </c>
    </row>
    <row r="261" spans="1:5" x14ac:dyDescent="0.25">
      <c r="A261" s="48"/>
      <c r="E261" s="47" t="s">
        <v>83</v>
      </c>
    </row>
    <row r="262" spans="1:5" x14ac:dyDescent="0.25">
      <c r="A262" s="48"/>
      <c r="E262" s="47" t="s">
        <v>83</v>
      </c>
    </row>
    <row r="263" spans="1:5" x14ac:dyDescent="0.25">
      <c r="A263" s="48"/>
      <c r="E263" s="47" t="s">
        <v>83</v>
      </c>
    </row>
    <row r="264" spans="1:5" x14ac:dyDescent="0.25">
      <c r="A264" s="48"/>
      <c r="E264" s="47" t="s">
        <v>83</v>
      </c>
    </row>
    <row r="265" spans="1:5" x14ac:dyDescent="0.25">
      <c r="A265" s="48"/>
      <c r="E265" s="47" t="s">
        <v>83</v>
      </c>
    </row>
    <row r="266" spans="1:5" x14ac:dyDescent="0.25">
      <c r="A266" s="48"/>
      <c r="E266" s="47" t="s">
        <v>83</v>
      </c>
    </row>
    <row r="267" spans="1:5" x14ac:dyDescent="0.25">
      <c r="A267" s="48"/>
      <c r="E267" s="47" t="s">
        <v>83</v>
      </c>
    </row>
    <row r="268" spans="1:5" x14ac:dyDescent="0.25">
      <c r="A268" s="48"/>
      <c r="E268" s="47" t="s">
        <v>83</v>
      </c>
    </row>
    <row r="269" spans="1:5" x14ac:dyDescent="0.25">
      <c r="A269" s="48"/>
      <c r="E269" s="47" t="s">
        <v>83</v>
      </c>
    </row>
    <row r="270" spans="1:5" x14ac:dyDescent="0.25">
      <c r="A270" s="48"/>
      <c r="E270" s="47" t="s">
        <v>83</v>
      </c>
    </row>
    <row r="271" spans="1:5" x14ac:dyDescent="0.25">
      <c r="A271" s="48"/>
      <c r="E271" s="47" t="s">
        <v>83</v>
      </c>
    </row>
    <row r="272" spans="1:5" x14ac:dyDescent="0.25">
      <c r="A272" s="48"/>
      <c r="E272" s="47" t="s">
        <v>83</v>
      </c>
    </row>
    <row r="273" spans="1:5" x14ac:dyDescent="0.25">
      <c r="A273" s="48"/>
      <c r="E273" s="47" t="s">
        <v>83</v>
      </c>
    </row>
    <row r="274" spans="1:5" x14ac:dyDescent="0.25">
      <c r="A274" s="48"/>
      <c r="E274" s="47" t="s">
        <v>83</v>
      </c>
    </row>
    <row r="275" spans="1:5" x14ac:dyDescent="0.25">
      <c r="A275" s="48"/>
      <c r="E275" s="47" t="s">
        <v>83</v>
      </c>
    </row>
    <row r="276" spans="1:5" x14ac:dyDescent="0.25">
      <c r="A276" s="48"/>
      <c r="E276" s="47" t="s">
        <v>83</v>
      </c>
    </row>
    <row r="277" spans="1:5" x14ac:dyDescent="0.25">
      <c r="A277" s="48"/>
      <c r="E277" s="47" t="s">
        <v>83</v>
      </c>
    </row>
    <row r="278" spans="1:5" x14ac:dyDescent="0.25">
      <c r="A278" s="48"/>
      <c r="E278" s="47" t="s">
        <v>83</v>
      </c>
    </row>
    <row r="279" spans="1:5" x14ac:dyDescent="0.25">
      <c r="A279" s="48"/>
      <c r="E279" s="47" t="s">
        <v>83</v>
      </c>
    </row>
    <row r="280" spans="1:5" x14ac:dyDescent="0.25">
      <c r="A280" s="48"/>
      <c r="E280" s="47" t="s">
        <v>83</v>
      </c>
    </row>
    <row r="281" spans="1:5" x14ac:dyDescent="0.25">
      <c r="A281" s="48"/>
      <c r="E281" s="47" t="s">
        <v>83</v>
      </c>
    </row>
    <row r="282" spans="1:5" x14ac:dyDescent="0.25">
      <c r="A282" s="48"/>
      <c r="E282" s="47" t="s">
        <v>83</v>
      </c>
    </row>
    <row r="283" spans="1:5" x14ac:dyDescent="0.25">
      <c r="A283" s="48"/>
      <c r="E283" s="47" t="s">
        <v>83</v>
      </c>
    </row>
    <row r="284" spans="1:5" x14ac:dyDescent="0.25">
      <c r="A284" s="48"/>
      <c r="E284" s="47" t="s">
        <v>83</v>
      </c>
    </row>
    <row r="285" spans="1:5" x14ac:dyDescent="0.25">
      <c r="A285" s="48"/>
      <c r="E285" s="47" t="s">
        <v>83</v>
      </c>
    </row>
    <row r="286" spans="1:5" x14ac:dyDescent="0.25">
      <c r="A286" s="48"/>
      <c r="E286" s="47" t="s">
        <v>83</v>
      </c>
    </row>
    <row r="287" spans="1:5" x14ac:dyDescent="0.25">
      <c r="A287" s="48"/>
      <c r="E287" s="47" t="s">
        <v>83</v>
      </c>
    </row>
    <row r="288" spans="1:5" x14ac:dyDescent="0.25">
      <c r="A288" s="48"/>
      <c r="E288" s="47" t="s">
        <v>83</v>
      </c>
    </row>
    <row r="289" spans="1:5" x14ac:dyDescent="0.25">
      <c r="A289" s="48"/>
      <c r="E289" s="47" t="s">
        <v>83</v>
      </c>
    </row>
    <row r="290" spans="1:5" x14ac:dyDescent="0.25">
      <c r="A290" s="48"/>
      <c r="E290" s="47" t="s">
        <v>83</v>
      </c>
    </row>
    <row r="291" spans="1:5" x14ac:dyDescent="0.25">
      <c r="A291" s="48"/>
      <c r="E291" s="47" t="s">
        <v>83</v>
      </c>
    </row>
    <row r="292" spans="1:5" x14ac:dyDescent="0.25">
      <c r="A292" s="48"/>
      <c r="E292" s="47" t="s">
        <v>83</v>
      </c>
    </row>
    <row r="293" spans="1:5" x14ac:dyDescent="0.25">
      <c r="A293" s="48"/>
      <c r="E293" s="47" t="s">
        <v>83</v>
      </c>
    </row>
    <row r="294" spans="1:5" x14ac:dyDescent="0.25">
      <c r="A294" s="48"/>
      <c r="E294" s="47" t="s">
        <v>83</v>
      </c>
    </row>
    <row r="295" spans="1:5" x14ac:dyDescent="0.25">
      <c r="A295" s="48"/>
      <c r="E295" s="47" t="s">
        <v>83</v>
      </c>
    </row>
    <row r="296" spans="1:5" x14ac:dyDescent="0.25">
      <c r="A296" s="48"/>
      <c r="E296" s="47" t="s">
        <v>83</v>
      </c>
    </row>
    <row r="297" spans="1:5" x14ac:dyDescent="0.25">
      <c r="A297" s="48"/>
      <c r="E297" s="47" t="s">
        <v>83</v>
      </c>
    </row>
    <row r="298" spans="1:5" x14ac:dyDescent="0.25">
      <c r="A298" s="48"/>
      <c r="E298" s="47" t="s">
        <v>83</v>
      </c>
    </row>
    <row r="299" spans="1:5" x14ac:dyDescent="0.25">
      <c r="A299" s="48"/>
      <c r="E299" s="47" t="s">
        <v>83</v>
      </c>
    </row>
    <row r="300" spans="1:5" x14ac:dyDescent="0.25">
      <c r="A300" s="48"/>
      <c r="E300" s="47" t="s">
        <v>83</v>
      </c>
    </row>
    <row r="301" spans="1:5" x14ac:dyDescent="0.25">
      <c r="A301" s="48"/>
      <c r="E301" s="47" t="s">
        <v>83</v>
      </c>
    </row>
    <row r="302" spans="1:5" x14ac:dyDescent="0.25">
      <c r="A302" s="48"/>
      <c r="E302" s="47" t="s">
        <v>83</v>
      </c>
    </row>
    <row r="303" spans="1:5" x14ac:dyDescent="0.25">
      <c r="A303" s="48"/>
      <c r="E303" s="47" t="s">
        <v>83</v>
      </c>
    </row>
    <row r="304" spans="1:5" x14ac:dyDescent="0.25">
      <c r="A304" s="48"/>
      <c r="E304" s="47" t="s">
        <v>83</v>
      </c>
    </row>
    <row r="305" spans="1:5" x14ac:dyDescent="0.25">
      <c r="A305" s="48"/>
      <c r="E305" s="47" t="s">
        <v>83</v>
      </c>
    </row>
    <row r="306" spans="1:5" x14ac:dyDescent="0.25">
      <c r="A306" s="48"/>
      <c r="E306" s="47" t="s">
        <v>83</v>
      </c>
    </row>
    <row r="307" spans="1:5" x14ac:dyDescent="0.25">
      <c r="A307" s="48"/>
      <c r="E307" s="47" t="s">
        <v>83</v>
      </c>
    </row>
    <row r="308" spans="1:5" x14ac:dyDescent="0.25">
      <c r="A308" s="48"/>
      <c r="E308" s="47" t="s">
        <v>83</v>
      </c>
    </row>
    <row r="309" spans="1:5" x14ac:dyDescent="0.25">
      <c r="A309" s="48"/>
      <c r="E309" s="47" t="s">
        <v>83</v>
      </c>
    </row>
    <row r="310" spans="1:5" x14ac:dyDescent="0.25">
      <c r="A310" s="48"/>
      <c r="E310" s="47" t="s">
        <v>83</v>
      </c>
    </row>
    <row r="311" spans="1:5" x14ac:dyDescent="0.25">
      <c r="A311" s="48"/>
      <c r="E311" s="47" t="s">
        <v>83</v>
      </c>
    </row>
    <row r="312" spans="1:5" x14ac:dyDescent="0.25">
      <c r="A312" s="48"/>
      <c r="E312" s="47" t="s">
        <v>83</v>
      </c>
    </row>
    <row r="313" spans="1:5" x14ac:dyDescent="0.25">
      <c r="A313" s="48"/>
      <c r="E313" s="47" t="s">
        <v>83</v>
      </c>
    </row>
    <row r="314" spans="1:5" x14ac:dyDescent="0.25">
      <c r="A314" s="48"/>
      <c r="E314" s="47" t="s">
        <v>83</v>
      </c>
    </row>
    <row r="315" spans="1:5" x14ac:dyDescent="0.25">
      <c r="A315" s="48"/>
      <c r="E315" s="47" t="s">
        <v>83</v>
      </c>
    </row>
    <row r="316" spans="1:5" x14ac:dyDescent="0.25">
      <c r="A316" s="48"/>
      <c r="E316" s="47" t="s">
        <v>83</v>
      </c>
    </row>
    <row r="317" spans="1:5" x14ac:dyDescent="0.25">
      <c r="A317" s="48"/>
      <c r="E317" s="47" t="s">
        <v>83</v>
      </c>
    </row>
    <row r="318" spans="1:5" x14ac:dyDescent="0.25">
      <c r="A318" s="48"/>
      <c r="E318" s="47" t="s">
        <v>83</v>
      </c>
    </row>
    <row r="319" spans="1:5" x14ac:dyDescent="0.25">
      <c r="A319" s="48"/>
      <c r="E319" s="47" t="s">
        <v>83</v>
      </c>
    </row>
    <row r="320" spans="1:5" x14ac:dyDescent="0.25">
      <c r="A320" s="48"/>
      <c r="E320" s="47" t="s">
        <v>83</v>
      </c>
    </row>
    <row r="321" spans="1:5" x14ac:dyDescent="0.25">
      <c r="A321" s="48"/>
      <c r="E321" s="47" t="s">
        <v>83</v>
      </c>
    </row>
    <row r="322" spans="1:5" x14ac:dyDescent="0.25">
      <c r="A322" s="48"/>
      <c r="E322" s="47" t="s">
        <v>83</v>
      </c>
    </row>
    <row r="323" spans="1:5" x14ac:dyDescent="0.25">
      <c r="A323" s="48"/>
      <c r="E323" s="47" t="s">
        <v>83</v>
      </c>
    </row>
    <row r="324" spans="1:5" x14ac:dyDescent="0.25">
      <c r="A324" s="48"/>
      <c r="E324" s="47" t="s">
        <v>83</v>
      </c>
    </row>
    <row r="325" spans="1:5" x14ac:dyDescent="0.25">
      <c r="A325" s="48"/>
      <c r="E325" s="47" t="s">
        <v>83</v>
      </c>
    </row>
    <row r="326" spans="1:5" x14ac:dyDescent="0.25">
      <c r="A326" s="48"/>
      <c r="E326" s="47" t="s">
        <v>83</v>
      </c>
    </row>
    <row r="327" spans="1:5" x14ac:dyDescent="0.25">
      <c r="A327" s="48"/>
      <c r="E327" s="47" t="s">
        <v>83</v>
      </c>
    </row>
    <row r="328" spans="1:5" x14ac:dyDescent="0.25">
      <c r="A328" s="48"/>
      <c r="E328" s="47" t="s">
        <v>83</v>
      </c>
    </row>
    <row r="329" spans="1:5" x14ac:dyDescent="0.25">
      <c r="A329" s="48"/>
      <c r="E329" s="47" t="s">
        <v>83</v>
      </c>
    </row>
    <row r="330" spans="1:5" x14ac:dyDescent="0.25">
      <c r="A330" s="48"/>
      <c r="E330" s="47" t="s">
        <v>83</v>
      </c>
    </row>
    <row r="331" spans="1:5" x14ac:dyDescent="0.25">
      <c r="A331" s="48"/>
      <c r="E331" s="47" t="s">
        <v>83</v>
      </c>
    </row>
    <row r="332" spans="1:5" x14ac:dyDescent="0.25">
      <c r="A332" s="48"/>
      <c r="E332" s="47" t="s">
        <v>83</v>
      </c>
    </row>
    <row r="333" spans="1:5" x14ac:dyDescent="0.25">
      <c r="A333" s="48"/>
      <c r="E333" s="47" t="s">
        <v>83</v>
      </c>
    </row>
    <row r="334" spans="1:5" x14ac:dyDescent="0.25">
      <c r="A334" s="48"/>
      <c r="E334" s="47" t="s">
        <v>83</v>
      </c>
    </row>
    <row r="335" spans="1:5" x14ac:dyDescent="0.25">
      <c r="A335" s="48"/>
      <c r="E335" s="47" t="s">
        <v>83</v>
      </c>
    </row>
    <row r="336" spans="1:5" x14ac:dyDescent="0.25">
      <c r="A336" s="48"/>
      <c r="E336" s="47" t="s">
        <v>83</v>
      </c>
    </row>
    <row r="337" spans="1:5" x14ac:dyDescent="0.25">
      <c r="A337" s="48"/>
      <c r="E337" s="47" t="s">
        <v>83</v>
      </c>
    </row>
    <row r="338" spans="1:5" x14ac:dyDescent="0.25">
      <c r="A338" s="48"/>
      <c r="E338" s="47" t="s">
        <v>83</v>
      </c>
    </row>
    <row r="339" spans="1:5" x14ac:dyDescent="0.25">
      <c r="A339" s="48"/>
      <c r="E339" s="47" t="s">
        <v>83</v>
      </c>
    </row>
    <row r="340" spans="1:5" x14ac:dyDescent="0.25">
      <c r="A340" s="48"/>
      <c r="E340" s="47" t="s">
        <v>83</v>
      </c>
    </row>
    <row r="341" spans="1:5" x14ac:dyDescent="0.25">
      <c r="A341" s="48"/>
      <c r="E341" s="47" t="s">
        <v>83</v>
      </c>
    </row>
    <row r="342" spans="1:5" x14ac:dyDescent="0.25">
      <c r="A342" s="48"/>
      <c r="E342" s="47" t="s">
        <v>83</v>
      </c>
    </row>
    <row r="343" spans="1:5" x14ac:dyDescent="0.25">
      <c r="A343" s="48"/>
      <c r="E343" s="47" t="s">
        <v>83</v>
      </c>
    </row>
    <row r="344" spans="1:5" x14ac:dyDescent="0.25">
      <c r="A344" s="48"/>
      <c r="E344" s="47" t="s">
        <v>83</v>
      </c>
    </row>
    <row r="345" spans="1:5" x14ac:dyDescent="0.25">
      <c r="A345" s="48"/>
      <c r="E345" s="47" t="s">
        <v>83</v>
      </c>
    </row>
    <row r="346" spans="1:5" x14ac:dyDescent="0.25">
      <c r="A346" s="48"/>
      <c r="E346" s="47" t="s">
        <v>83</v>
      </c>
    </row>
    <row r="347" spans="1:5" x14ac:dyDescent="0.25">
      <c r="A347" s="48"/>
      <c r="E347" s="47" t="s">
        <v>83</v>
      </c>
    </row>
    <row r="348" spans="1:5" x14ac:dyDescent="0.25">
      <c r="A348" s="48"/>
      <c r="E348" s="47" t="s">
        <v>83</v>
      </c>
    </row>
    <row r="349" spans="1:5" x14ac:dyDescent="0.25">
      <c r="A349" s="48"/>
      <c r="E349" s="47" t="s">
        <v>83</v>
      </c>
    </row>
    <row r="350" spans="1:5" x14ac:dyDescent="0.25">
      <c r="A350" s="48"/>
      <c r="E350" s="47" t="s">
        <v>83</v>
      </c>
    </row>
    <row r="351" spans="1:5" x14ac:dyDescent="0.25">
      <c r="A351" s="48"/>
      <c r="E351" s="47" t="s">
        <v>83</v>
      </c>
    </row>
    <row r="352" spans="1:5" x14ac:dyDescent="0.25">
      <c r="A352" s="48"/>
      <c r="E352" s="47" t="s">
        <v>83</v>
      </c>
    </row>
    <row r="353" spans="1:5" x14ac:dyDescent="0.25">
      <c r="A353" s="48"/>
      <c r="E353" s="47" t="s">
        <v>83</v>
      </c>
    </row>
    <row r="354" spans="1:5" x14ac:dyDescent="0.25">
      <c r="A354" s="48"/>
      <c r="E354" s="47" t="s">
        <v>83</v>
      </c>
    </row>
    <row r="355" spans="1:5" x14ac:dyDescent="0.25">
      <c r="A355" s="48"/>
      <c r="E355" s="47" t="s">
        <v>83</v>
      </c>
    </row>
    <row r="356" spans="1:5" x14ac:dyDescent="0.25">
      <c r="A356" s="48"/>
      <c r="E356" s="47" t="s">
        <v>83</v>
      </c>
    </row>
    <row r="357" spans="1:5" x14ac:dyDescent="0.25">
      <c r="A357" s="48"/>
      <c r="E357" s="47" t="s">
        <v>83</v>
      </c>
    </row>
    <row r="358" spans="1:5" x14ac:dyDescent="0.25">
      <c r="A358" s="48"/>
      <c r="E358" s="47" t="s">
        <v>83</v>
      </c>
    </row>
    <row r="359" spans="1:5" x14ac:dyDescent="0.25">
      <c r="A359" s="48"/>
      <c r="E359" s="47" t="s">
        <v>83</v>
      </c>
    </row>
    <row r="360" spans="1:5" x14ac:dyDescent="0.25">
      <c r="A360" s="48"/>
      <c r="E360" s="47" t="s">
        <v>83</v>
      </c>
    </row>
    <row r="361" spans="1:5" x14ac:dyDescent="0.25">
      <c r="A361" s="48"/>
      <c r="E361" s="47" t="s">
        <v>83</v>
      </c>
    </row>
    <row r="362" spans="1:5" x14ac:dyDescent="0.25">
      <c r="A362" s="48"/>
      <c r="E362" s="47" t="s">
        <v>83</v>
      </c>
    </row>
    <row r="363" spans="1:5" x14ac:dyDescent="0.25">
      <c r="A363" s="48"/>
      <c r="E363" s="47" t="s">
        <v>83</v>
      </c>
    </row>
    <row r="364" spans="1:5" x14ac:dyDescent="0.25">
      <c r="A364" s="48"/>
      <c r="E364" s="47" t="s">
        <v>83</v>
      </c>
    </row>
    <row r="365" spans="1:5" x14ac:dyDescent="0.25">
      <c r="A365" s="48"/>
      <c r="E365" s="47" t="s">
        <v>83</v>
      </c>
    </row>
    <row r="366" spans="1:5" x14ac:dyDescent="0.25">
      <c r="A366" s="48"/>
      <c r="E366" s="47" t="s">
        <v>83</v>
      </c>
    </row>
    <row r="367" spans="1:5" x14ac:dyDescent="0.25">
      <c r="A367" s="48"/>
      <c r="E367" s="47" t="s">
        <v>83</v>
      </c>
    </row>
    <row r="368" spans="1:5" x14ac:dyDescent="0.25">
      <c r="A368" s="48"/>
      <c r="E368" s="47" t="s">
        <v>83</v>
      </c>
    </row>
    <row r="369" spans="1:5" x14ac:dyDescent="0.25">
      <c r="A369" s="48"/>
      <c r="E369" s="47" t="s">
        <v>83</v>
      </c>
    </row>
    <row r="370" spans="1:5" x14ac:dyDescent="0.25">
      <c r="A370" s="48"/>
      <c r="E370" s="47" t="s">
        <v>83</v>
      </c>
    </row>
    <row r="371" spans="1:5" x14ac:dyDescent="0.25">
      <c r="A371" s="48"/>
      <c r="E371" s="47" t="s">
        <v>83</v>
      </c>
    </row>
    <row r="372" spans="1:5" x14ac:dyDescent="0.25">
      <c r="A372" s="48"/>
      <c r="E372" s="47" t="s">
        <v>83</v>
      </c>
    </row>
    <row r="373" spans="1:5" x14ac:dyDescent="0.25">
      <c r="A373" s="48"/>
      <c r="E373" s="47" t="s">
        <v>83</v>
      </c>
    </row>
    <row r="374" spans="1:5" x14ac:dyDescent="0.25">
      <c r="A374" s="48"/>
      <c r="E374" s="47" t="s">
        <v>83</v>
      </c>
    </row>
    <row r="375" spans="1:5" x14ac:dyDescent="0.25">
      <c r="A375" s="48"/>
      <c r="E375" s="47" t="s">
        <v>83</v>
      </c>
    </row>
    <row r="376" spans="1:5" x14ac:dyDescent="0.25">
      <c r="A376" s="48"/>
      <c r="E376" s="47" t="s">
        <v>83</v>
      </c>
    </row>
    <row r="377" spans="1:5" x14ac:dyDescent="0.25">
      <c r="A377" s="48"/>
      <c r="E377" s="47" t="s">
        <v>83</v>
      </c>
    </row>
    <row r="378" spans="1:5" x14ac:dyDescent="0.25">
      <c r="A378" s="48"/>
      <c r="E378" s="47" t="s">
        <v>83</v>
      </c>
    </row>
    <row r="379" spans="1:5" x14ac:dyDescent="0.25">
      <c r="A379" s="48"/>
      <c r="E379" s="47" t="s">
        <v>83</v>
      </c>
    </row>
    <row r="380" spans="1:5" x14ac:dyDescent="0.25">
      <c r="A380" s="48"/>
      <c r="E380" s="47" t="s">
        <v>83</v>
      </c>
    </row>
    <row r="381" spans="1:5" x14ac:dyDescent="0.25">
      <c r="A381" s="48"/>
      <c r="E381" s="47" t="s">
        <v>83</v>
      </c>
    </row>
    <row r="382" spans="1:5" x14ac:dyDescent="0.25">
      <c r="A382" s="48"/>
      <c r="E382" s="47" t="s">
        <v>83</v>
      </c>
    </row>
    <row r="383" spans="1:5" x14ac:dyDescent="0.25">
      <c r="A383" s="48"/>
      <c r="E383" s="47" t="s">
        <v>83</v>
      </c>
    </row>
    <row r="384" spans="1:5" x14ac:dyDescent="0.25">
      <c r="A384" s="48"/>
      <c r="E384" s="47" t="s">
        <v>83</v>
      </c>
    </row>
    <row r="385" spans="1:5" x14ac:dyDescent="0.25">
      <c r="A385" s="48"/>
      <c r="E385" s="47" t="s">
        <v>83</v>
      </c>
    </row>
    <row r="386" spans="1:5" x14ac:dyDescent="0.25">
      <c r="A386" s="48"/>
      <c r="E386" s="47" t="s">
        <v>83</v>
      </c>
    </row>
    <row r="387" spans="1:5" x14ac:dyDescent="0.25">
      <c r="A387" s="48"/>
      <c r="E387" s="47" t="s">
        <v>83</v>
      </c>
    </row>
    <row r="388" spans="1:5" x14ac:dyDescent="0.25">
      <c r="A388" s="48"/>
      <c r="E388" s="47" t="s">
        <v>83</v>
      </c>
    </row>
    <row r="389" spans="1:5" x14ac:dyDescent="0.25">
      <c r="A389" s="48"/>
      <c r="E389" s="47" t="s">
        <v>83</v>
      </c>
    </row>
    <row r="390" spans="1:5" x14ac:dyDescent="0.25">
      <c r="A390" s="48"/>
      <c r="E390" s="47" t="s">
        <v>83</v>
      </c>
    </row>
    <row r="391" spans="1:5" x14ac:dyDescent="0.25">
      <c r="A391" s="48"/>
      <c r="E391" s="47" t="s">
        <v>83</v>
      </c>
    </row>
    <row r="392" spans="1:5" x14ac:dyDescent="0.25">
      <c r="A392" s="48"/>
      <c r="E392" s="47" t="s">
        <v>83</v>
      </c>
    </row>
    <row r="393" spans="1:5" x14ac:dyDescent="0.25">
      <c r="A393" s="48"/>
      <c r="E393" s="47" t="s">
        <v>83</v>
      </c>
    </row>
    <row r="394" spans="1:5" x14ac:dyDescent="0.25">
      <c r="A394" s="48"/>
      <c r="E394" s="47" t="s">
        <v>83</v>
      </c>
    </row>
    <row r="395" spans="1:5" x14ac:dyDescent="0.25">
      <c r="A395" s="48"/>
      <c r="E395" s="47" t="s">
        <v>83</v>
      </c>
    </row>
    <row r="396" spans="1:5" x14ac:dyDescent="0.25">
      <c r="A396" s="48"/>
      <c r="E396" s="47" t="s">
        <v>83</v>
      </c>
    </row>
    <row r="397" spans="1:5" x14ac:dyDescent="0.25">
      <c r="A397" s="48"/>
      <c r="E397" s="47" t="s">
        <v>83</v>
      </c>
    </row>
    <row r="398" spans="1:5" x14ac:dyDescent="0.25">
      <c r="A398" s="48"/>
      <c r="E398" s="47" t="s">
        <v>83</v>
      </c>
    </row>
    <row r="399" spans="1:5" x14ac:dyDescent="0.25">
      <c r="A399" s="48"/>
      <c r="E399" s="47" t="s">
        <v>83</v>
      </c>
    </row>
    <row r="400" spans="1:5" x14ac:dyDescent="0.25">
      <c r="A400" s="48"/>
      <c r="E400" s="47" t="s">
        <v>83</v>
      </c>
    </row>
    <row r="401" spans="1:5" x14ac:dyDescent="0.25">
      <c r="A401" s="48"/>
      <c r="E401" s="47" t="s">
        <v>83</v>
      </c>
    </row>
    <row r="402" spans="1:5" x14ac:dyDescent="0.25">
      <c r="A402" s="48"/>
      <c r="E402" s="47" t="s">
        <v>83</v>
      </c>
    </row>
    <row r="403" spans="1:5" x14ac:dyDescent="0.25">
      <c r="A403" s="48"/>
      <c r="E403" s="47" t="s">
        <v>83</v>
      </c>
    </row>
    <row r="404" spans="1:5" x14ac:dyDescent="0.25">
      <c r="A404" s="48"/>
      <c r="E404" s="47" t="s">
        <v>83</v>
      </c>
    </row>
    <row r="405" spans="1:5" x14ac:dyDescent="0.25">
      <c r="A405" s="48"/>
      <c r="E405" s="47" t="s">
        <v>83</v>
      </c>
    </row>
    <row r="406" spans="1:5" x14ac:dyDescent="0.25">
      <c r="A406" s="48"/>
      <c r="E406" s="47" t="s">
        <v>83</v>
      </c>
    </row>
    <row r="407" spans="1:5" x14ac:dyDescent="0.25">
      <c r="A407" s="48"/>
      <c r="E407" s="47" t="s">
        <v>83</v>
      </c>
    </row>
    <row r="408" spans="1:5" x14ac:dyDescent="0.25">
      <c r="A408" s="48"/>
      <c r="E408" s="47" t="s">
        <v>83</v>
      </c>
    </row>
    <row r="409" spans="1:5" x14ac:dyDescent="0.25">
      <c r="A409" s="48"/>
      <c r="E409" s="47" t="s">
        <v>83</v>
      </c>
    </row>
    <row r="410" spans="1:5" x14ac:dyDescent="0.25">
      <c r="A410" s="48"/>
      <c r="E410" s="47" t="s">
        <v>83</v>
      </c>
    </row>
    <row r="411" spans="1:5" x14ac:dyDescent="0.25">
      <c r="A411" s="48"/>
      <c r="E411" s="47" t="s">
        <v>83</v>
      </c>
    </row>
    <row r="412" spans="1:5" x14ac:dyDescent="0.25">
      <c r="A412" s="48"/>
      <c r="E412" s="47" t="s">
        <v>83</v>
      </c>
    </row>
    <row r="413" spans="1:5" x14ac:dyDescent="0.25">
      <c r="A413" s="48"/>
      <c r="E413" s="47" t="s">
        <v>83</v>
      </c>
    </row>
    <row r="414" spans="1:5" x14ac:dyDescent="0.25">
      <c r="A414" s="48"/>
      <c r="E414" s="47" t="s">
        <v>83</v>
      </c>
    </row>
    <row r="415" spans="1:5" x14ac:dyDescent="0.25">
      <c r="A415" s="48"/>
      <c r="E415" s="47" t="s">
        <v>83</v>
      </c>
    </row>
    <row r="416" spans="1:5" x14ac:dyDescent="0.25">
      <c r="A416" s="48"/>
      <c r="E416" s="47" t="s">
        <v>83</v>
      </c>
    </row>
    <row r="417" spans="1:5" x14ac:dyDescent="0.25">
      <c r="A417" s="48"/>
      <c r="E417" s="47" t="s">
        <v>83</v>
      </c>
    </row>
    <row r="418" spans="1:5" x14ac:dyDescent="0.25">
      <c r="A418" s="48"/>
      <c r="E418" s="47" t="s">
        <v>83</v>
      </c>
    </row>
    <row r="419" spans="1:5" x14ac:dyDescent="0.25">
      <c r="A419" s="48"/>
      <c r="E419" s="47" t="s">
        <v>83</v>
      </c>
    </row>
    <row r="420" spans="1:5" x14ac:dyDescent="0.25">
      <c r="A420" s="48"/>
      <c r="E420" s="47" t="s">
        <v>83</v>
      </c>
    </row>
    <row r="421" spans="1:5" x14ac:dyDescent="0.25">
      <c r="A421" s="48"/>
      <c r="E421" s="47" t="s">
        <v>83</v>
      </c>
    </row>
    <row r="422" spans="1:5" x14ac:dyDescent="0.25">
      <c r="A422" s="48"/>
      <c r="E422" s="47" t="s">
        <v>83</v>
      </c>
    </row>
    <row r="423" spans="1:5" x14ac:dyDescent="0.25">
      <c r="A423" s="48"/>
      <c r="E423" s="47" t="s">
        <v>83</v>
      </c>
    </row>
    <row r="424" spans="1:5" x14ac:dyDescent="0.25">
      <c r="A424" s="48"/>
      <c r="E424" s="47" t="s">
        <v>83</v>
      </c>
    </row>
    <row r="425" spans="1:5" x14ac:dyDescent="0.25">
      <c r="A425" s="48"/>
      <c r="E425" s="47" t="s">
        <v>83</v>
      </c>
    </row>
    <row r="426" spans="1:5" x14ac:dyDescent="0.25">
      <c r="A426" s="48"/>
      <c r="E426" s="47" t="s">
        <v>83</v>
      </c>
    </row>
    <row r="427" spans="1:5" x14ac:dyDescent="0.25">
      <c r="A427" s="48"/>
      <c r="E427" s="47" t="s">
        <v>83</v>
      </c>
    </row>
    <row r="428" spans="1:5" x14ac:dyDescent="0.25">
      <c r="A428" s="48"/>
      <c r="E428" s="47" t="s">
        <v>83</v>
      </c>
    </row>
    <row r="429" spans="1:5" x14ac:dyDescent="0.25">
      <c r="A429" s="48"/>
      <c r="E429" s="47" t="s">
        <v>83</v>
      </c>
    </row>
    <row r="430" spans="1:5" x14ac:dyDescent="0.25">
      <c r="A430" s="48"/>
      <c r="E430" s="47" t="s">
        <v>83</v>
      </c>
    </row>
    <row r="431" spans="1:5" x14ac:dyDescent="0.25">
      <c r="A431" s="48"/>
      <c r="E431" s="47" t="s">
        <v>83</v>
      </c>
    </row>
    <row r="432" spans="1:5" x14ac:dyDescent="0.25">
      <c r="A432" s="48"/>
      <c r="E432" s="47" t="s">
        <v>83</v>
      </c>
    </row>
    <row r="433" spans="1:5" x14ac:dyDescent="0.25">
      <c r="A433" s="48"/>
      <c r="E433" s="47" t="s">
        <v>83</v>
      </c>
    </row>
    <row r="434" spans="1:5" x14ac:dyDescent="0.25">
      <c r="A434" s="48"/>
      <c r="E434" s="47" t="s">
        <v>83</v>
      </c>
    </row>
    <row r="435" spans="1:5" x14ac:dyDescent="0.25">
      <c r="A435" s="48"/>
      <c r="E435" s="47" t="s">
        <v>83</v>
      </c>
    </row>
    <row r="436" spans="1:5" x14ac:dyDescent="0.25">
      <c r="A436" s="48"/>
      <c r="E436" s="47" t="s">
        <v>83</v>
      </c>
    </row>
    <row r="437" spans="1:5" x14ac:dyDescent="0.25">
      <c r="A437" s="48"/>
      <c r="E437" s="47" t="s">
        <v>83</v>
      </c>
    </row>
    <row r="438" spans="1:5" x14ac:dyDescent="0.25">
      <c r="A438" s="48"/>
      <c r="E438" s="47" t="s">
        <v>83</v>
      </c>
    </row>
    <row r="439" spans="1:5" x14ac:dyDescent="0.25">
      <c r="A439" s="48"/>
      <c r="E439" s="47" t="s">
        <v>83</v>
      </c>
    </row>
    <row r="440" spans="1:5" x14ac:dyDescent="0.25">
      <c r="A440" s="48"/>
      <c r="E440" s="47" t="s">
        <v>83</v>
      </c>
    </row>
    <row r="441" spans="1:5" x14ac:dyDescent="0.25">
      <c r="A441" s="48"/>
      <c r="E441" s="47" t="s">
        <v>83</v>
      </c>
    </row>
    <row r="442" spans="1:5" x14ac:dyDescent="0.25">
      <c r="A442" s="48"/>
      <c r="E442" s="47" t="s">
        <v>83</v>
      </c>
    </row>
    <row r="443" spans="1:5" x14ac:dyDescent="0.25">
      <c r="A443" s="48"/>
      <c r="E443" s="47" t="s">
        <v>83</v>
      </c>
    </row>
    <row r="444" spans="1:5" x14ac:dyDescent="0.25">
      <c r="A444" s="48"/>
      <c r="E444" s="47" t="s">
        <v>83</v>
      </c>
    </row>
    <row r="445" spans="1:5" x14ac:dyDescent="0.25">
      <c r="A445" s="48"/>
      <c r="E445" s="47" t="s">
        <v>83</v>
      </c>
    </row>
    <row r="446" spans="1:5" x14ac:dyDescent="0.25">
      <c r="A446" s="48"/>
      <c r="E446" s="47" t="s">
        <v>83</v>
      </c>
    </row>
    <row r="447" spans="1:5" x14ac:dyDescent="0.25">
      <c r="A447" s="48"/>
      <c r="E447" s="47" t="s">
        <v>83</v>
      </c>
    </row>
    <row r="448" spans="1:5" x14ac:dyDescent="0.25">
      <c r="A448" s="48"/>
      <c r="E448" s="47" t="s">
        <v>83</v>
      </c>
    </row>
    <row r="449" spans="1:5" x14ac:dyDescent="0.25">
      <c r="A449" s="48"/>
      <c r="E449" s="47" t="s">
        <v>83</v>
      </c>
    </row>
    <row r="450" spans="1:5" x14ac:dyDescent="0.25">
      <c r="A450" s="48"/>
      <c r="E450" s="47" t="s">
        <v>83</v>
      </c>
    </row>
    <row r="451" spans="1:5" x14ac:dyDescent="0.25">
      <c r="A451" s="48"/>
      <c r="E451" s="47" t="s">
        <v>83</v>
      </c>
    </row>
    <row r="452" spans="1:5" x14ac:dyDescent="0.25">
      <c r="A452" s="48"/>
      <c r="E452" s="47" t="s">
        <v>83</v>
      </c>
    </row>
    <row r="453" spans="1:5" x14ac:dyDescent="0.25">
      <c r="A453" s="48"/>
      <c r="E453" s="47" t="s">
        <v>83</v>
      </c>
    </row>
    <row r="454" spans="1:5" x14ac:dyDescent="0.25">
      <c r="A454" s="48"/>
      <c r="E454" s="47" t="s">
        <v>83</v>
      </c>
    </row>
    <row r="455" spans="1:5" x14ac:dyDescent="0.25">
      <c r="A455" s="48"/>
      <c r="E455" s="47" t="s">
        <v>83</v>
      </c>
    </row>
    <row r="456" spans="1:5" x14ac:dyDescent="0.25">
      <c r="A456" s="48"/>
      <c r="E456" s="47" t="s">
        <v>83</v>
      </c>
    </row>
    <row r="457" spans="1:5" x14ac:dyDescent="0.25">
      <c r="A457" s="48"/>
      <c r="E457" s="47" t="s">
        <v>83</v>
      </c>
    </row>
    <row r="458" spans="1:5" x14ac:dyDescent="0.25">
      <c r="A458" s="48"/>
      <c r="E458" s="47" t="s">
        <v>83</v>
      </c>
    </row>
    <row r="459" spans="1:5" x14ac:dyDescent="0.25">
      <c r="A459" s="48"/>
      <c r="E459" s="47" t="s">
        <v>83</v>
      </c>
    </row>
    <row r="460" spans="1:5" x14ac:dyDescent="0.25">
      <c r="A460" s="48"/>
      <c r="E460" s="47" t="s">
        <v>83</v>
      </c>
    </row>
    <row r="461" spans="1:5" x14ac:dyDescent="0.25">
      <c r="A461" s="48"/>
      <c r="E461" s="47" t="s">
        <v>83</v>
      </c>
    </row>
    <row r="462" spans="1:5" x14ac:dyDescent="0.25">
      <c r="A462" s="48"/>
      <c r="E462" s="47" t="s">
        <v>83</v>
      </c>
    </row>
    <row r="463" spans="1:5" x14ac:dyDescent="0.25">
      <c r="A463" s="48"/>
      <c r="E463" s="47" t="s">
        <v>83</v>
      </c>
    </row>
    <row r="464" spans="1:5" x14ac:dyDescent="0.25">
      <c r="A464" s="48"/>
      <c r="E464" s="47" t="s">
        <v>83</v>
      </c>
    </row>
    <row r="465" spans="1:5" x14ac:dyDescent="0.25">
      <c r="A465" s="48"/>
      <c r="E465" s="47" t="s">
        <v>83</v>
      </c>
    </row>
    <row r="466" spans="1:5" x14ac:dyDescent="0.25">
      <c r="A466" s="48"/>
      <c r="E466" s="47" t="s">
        <v>83</v>
      </c>
    </row>
    <row r="467" spans="1:5" x14ac:dyDescent="0.25">
      <c r="A467" s="48"/>
      <c r="E467" s="47" t="s">
        <v>83</v>
      </c>
    </row>
    <row r="468" spans="1:5" x14ac:dyDescent="0.25">
      <c r="A468" s="48"/>
      <c r="E468" s="47" t="s">
        <v>83</v>
      </c>
    </row>
    <row r="469" spans="1:5" x14ac:dyDescent="0.25">
      <c r="A469" s="48"/>
      <c r="E469" s="47" t="s">
        <v>83</v>
      </c>
    </row>
    <row r="470" spans="1:5" x14ac:dyDescent="0.25">
      <c r="A470" s="48"/>
      <c r="E470" s="47" t="s">
        <v>83</v>
      </c>
    </row>
    <row r="471" spans="1:5" x14ac:dyDescent="0.25">
      <c r="A471" s="48"/>
      <c r="E471" s="47" t="s">
        <v>83</v>
      </c>
    </row>
    <row r="472" spans="1:5" x14ac:dyDescent="0.25">
      <c r="A472" s="48"/>
      <c r="E472" s="47" t="s">
        <v>83</v>
      </c>
    </row>
    <row r="473" spans="1:5" x14ac:dyDescent="0.25">
      <c r="A473" s="48"/>
      <c r="E473" s="47" t="s">
        <v>83</v>
      </c>
    </row>
    <row r="474" spans="1:5" x14ac:dyDescent="0.25">
      <c r="A474" s="48"/>
      <c r="E474" s="47" t="s">
        <v>83</v>
      </c>
    </row>
    <row r="475" spans="1:5" x14ac:dyDescent="0.25">
      <c r="A475" s="48"/>
      <c r="E475" s="47" t="s">
        <v>83</v>
      </c>
    </row>
    <row r="476" spans="1:5" x14ac:dyDescent="0.25">
      <c r="A476" s="48"/>
      <c r="E476" s="47" t="s">
        <v>83</v>
      </c>
    </row>
    <row r="477" spans="1:5" x14ac:dyDescent="0.25">
      <c r="A477" s="48"/>
      <c r="E477" s="47" t="s">
        <v>83</v>
      </c>
    </row>
    <row r="478" spans="1:5" x14ac:dyDescent="0.25">
      <c r="A478" s="48"/>
      <c r="E478" s="47" t="s">
        <v>83</v>
      </c>
    </row>
    <row r="479" spans="1:5" x14ac:dyDescent="0.25">
      <c r="A479" s="48"/>
      <c r="E479" s="47" t="s">
        <v>83</v>
      </c>
    </row>
    <row r="480" spans="1:5" x14ac:dyDescent="0.25">
      <c r="A480" s="48"/>
      <c r="E480" s="47" t="s">
        <v>83</v>
      </c>
    </row>
    <row r="481" spans="1:5" x14ac:dyDescent="0.25">
      <c r="A481" s="48"/>
      <c r="E481" s="47" t="s">
        <v>83</v>
      </c>
    </row>
    <row r="482" spans="1:5" x14ac:dyDescent="0.25">
      <c r="A482" s="48"/>
      <c r="E482" s="47" t="s">
        <v>83</v>
      </c>
    </row>
    <row r="483" spans="1:5" x14ac:dyDescent="0.25">
      <c r="A483" s="48"/>
      <c r="E483" s="47" t="s">
        <v>83</v>
      </c>
    </row>
    <row r="484" spans="1:5" x14ac:dyDescent="0.25">
      <c r="A484" s="48"/>
      <c r="E484" s="47" t="s">
        <v>83</v>
      </c>
    </row>
    <row r="485" spans="1:5" x14ac:dyDescent="0.25">
      <c r="A485" s="48"/>
      <c r="E485" s="47" t="s">
        <v>83</v>
      </c>
    </row>
    <row r="486" spans="1:5" x14ac:dyDescent="0.25">
      <c r="A486" s="48"/>
      <c r="E486" s="47" t="s">
        <v>83</v>
      </c>
    </row>
    <row r="487" spans="1:5" x14ac:dyDescent="0.25">
      <c r="A487" s="48"/>
      <c r="E487" s="47" t="s">
        <v>83</v>
      </c>
    </row>
    <row r="488" spans="1:5" x14ac:dyDescent="0.25">
      <c r="A488" s="48"/>
      <c r="E488" s="47" t="s">
        <v>83</v>
      </c>
    </row>
    <row r="489" spans="1:5" x14ac:dyDescent="0.25">
      <c r="A489" s="48"/>
      <c r="E489" s="47" t="s">
        <v>83</v>
      </c>
    </row>
    <row r="490" spans="1:5" x14ac:dyDescent="0.25">
      <c r="A490" s="48"/>
      <c r="E490" s="47" t="s">
        <v>83</v>
      </c>
    </row>
    <row r="491" spans="1:5" x14ac:dyDescent="0.25">
      <c r="A491" s="48"/>
      <c r="E491" s="47" t="s">
        <v>83</v>
      </c>
    </row>
    <row r="492" spans="1:5" x14ac:dyDescent="0.25">
      <c r="A492" s="48"/>
      <c r="E492" s="47" t="s">
        <v>83</v>
      </c>
    </row>
    <row r="493" spans="1:5" x14ac:dyDescent="0.25">
      <c r="A493" s="48"/>
      <c r="E493" s="47" t="s">
        <v>83</v>
      </c>
    </row>
    <row r="494" spans="1:5" x14ac:dyDescent="0.25">
      <c r="A494" s="48"/>
      <c r="E494" s="47" t="s">
        <v>83</v>
      </c>
    </row>
    <row r="495" spans="1:5" x14ac:dyDescent="0.25">
      <c r="A495" s="48"/>
      <c r="E495" s="47" t="s">
        <v>83</v>
      </c>
    </row>
    <row r="496" spans="1:5" x14ac:dyDescent="0.25">
      <c r="A496" s="48"/>
      <c r="E496" s="47" t="s">
        <v>83</v>
      </c>
    </row>
    <row r="497" spans="1:5" x14ac:dyDescent="0.25">
      <c r="A497" s="48"/>
      <c r="E497" s="47" t="s">
        <v>83</v>
      </c>
    </row>
    <row r="498" spans="1:5" x14ac:dyDescent="0.25">
      <c r="A498" s="48"/>
      <c r="E498" s="47" t="s">
        <v>83</v>
      </c>
    </row>
    <row r="499" spans="1:5" x14ac:dyDescent="0.25">
      <c r="A499" s="48"/>
      <c r="E499" s="47" t="s">
        <v>83</v>
      </c>
    </row>
    <row r="500" spans="1:5" x14ac:dyDescent="0.25">
      <c r="A500" s="48"/>
      <c r="E500" s="47" t="s">
        <v>83</v>
      </c>
    </row>
    <row r="501" spans="1:5" x14ac:dyDescent="0.25">
      <c r="A501" s="48"/>
      <c r="E501" s="47" t="s">
        <v>83</v>
      </c>
    </row>
    <row r="502" spans="1:5" x14ac:dyDescent="0.25">
      <c r="A502" s="48"/>
      <c r="E502" s="47" t="s">
        <v>83</v>
      </c>
    </row>
    <row r="503" spans="1:5" x14ac:dyDescent="0.25">
      <c r="A503" s="48"/>
      <c r="E503" s="47" t="s">
        <v>83</v>
      </c>
    </row>
    <row r="504" spans="1:5" x14ac:dyDescent="0.25">
      <c r="A504" s="48"/>
      <c r="E504" s="47" t="s">
        <v>83</v>
      </c>
    </row>
    <row r="505" spans="1:5" x14ac:dyDescent="0.25">
      <c r="A505" s="48"/>
      <c r="E505" s="47" t="s">
        <v>83</v>
      </c>
    </row>
    <row r="506" spans="1:5" x14ac:dyDescent="0.25">
      <c r="A506" s="48"/>
      <c r="E506" s="47" t="s">
        <v>83</v>
      </c>
    </row>
    <row r="507" spans="1:5" x14ac:dyDescent="0.25">
      <c r="A507" s="48"/>
      <c r="E507" s="47" t="s">
        <v>83</v>
      </c>
    </row>
    <row r="508" spans="1:5" x14ac:dyDescent="0.25">
      <c r="A508" s="48"/>
      <c r="E508" s="47" t="s">
        <v>83</v>
      </c>
    </row>
    <row r="509" spans="1:5" x14ac:dyDescent="0.25">
      <c r="A509" s="48"/>
      <c r="E509" s="47" t="s">
        <v>83</v>
      </c>
    </row>
    <row r="510" spans="1:5" x14ac:dyDescent="0.25">
      <c r="A510" s="48"/>
      <c r="E510" s="47" t="s">
        <v>83</v>
      </c>
    </row>
    <row r="511" spans="1:5" x14ac:dyDescent="0.25">
      <c r="A511" s="48"/>
      <c r="E511" s="47" t="s">
        <v>83</v>
      </c>
    </row>
    <row r="512" spans="1:5" x14ac:dyDescent="0.25">
      <c r="A512" s="48"/>
      <c r="E512" s="47" t="s">
        <v>83</v>
      </c>
    </row>
    <row r="513" spans="1:5" x14ac:dyDescent="0.25">
      <c r="A513" s="48"/>
      <c r="E513" s="47" t="s">
        <v>83</v>
      </c>
    </row>
    <row r="514" spans="1:5" x14ac:dyDescent="0.25">
      <c r="A514" s="48"/>
      <c r="E514" s="47" t="s">
        <v>83</v>
      </c>
    </row>
    <row r="515" spans="1:5" x14ac:dyDescent="0.25">
      <c r="A515" s="48"/>
      <c r="E515" s="47" t="s">
        <v>83</v>
      </c>
    </row>
    <row r="516" spans="1:5" x14ac:dyDescent="0.25">
      <c r="A516" s="48"/>
      <c r="E516" s="47" t="s">
        <v>83</v>
      </c>
    </row>
    <row r="517" spans="1:5" x14ac:dyDescent="0.25">
      <c r="A517" s="48"/>
      <c r="E517" s="47" t="s">
        <v>83</v>
      </c>
    </row>
    <row r="518" spans="1:5" x14ac:dyDescent="0.25">
      <c r="A518" s="48"/>
      <c r="E518" s="47" t="s">
        <v>83</v>
      </c>
    </row>
    <row r="519" spans="1:5" x14ac:dyDescent="0.25">
      <c r="A519" s="48"/>
      <c r="E519" s="47" t="s">
        <v>83</v>
      </c>
    </row>
    <row r="520" spans="1:5" x14ac:dyDescent="0.25">
      <c r="A520" s="48"/>
      <c r="E520" s="47" t="s">
        <v>83</v>
      </c>
    </row>
    <row r="521" spans="1:5" x14ac:dyDescent="0.25">
      <c r="A521" s="48"/>
      <c r="E521" s="47" t="s">
        <v>83</v>
      </c>
    </row>
    <row r="522" spans="1:5" x14ac:dyDescent="0.25">
      <c r="A522" s="48"/>
      <c r="E522" s="47" t="s">
        <v>83</v>
      </c>
    </row>
    <row r="523" spans="1:5" x14ac:dyDescent="0.25">
      <c r="A523" s="48"/>
      <c r="E523" s="47" t="s">
        <v>83</v>
      </c>
    </row>
    <row r="524" spans="1:5" x14ac:dyDescent="0.25">
      <c r="A524" s="48"/>
      <c r="E524" s="47" t="s">
        <v>83</v>
      </c>
    </row>
    <row r="525" spans="1:5" x14ac:dyDescent="0.25">
      <c r="A525" s="48"/>
      <c r="E525" s="47" t="s">
        <v>83</v>
      </c>
    </row>
    <row r="526" spans="1:5" x14ac:dyDescent="0.25">
      <c r="A526" s="48"/>
      <c r="E526" s="47" t="s">
        <v>83</v>
      </c>
    </row>
    <row r="527" spans="1:5" x14ac:dyDescent="0.25">
      <c r="A527" s="48"/>
      <c r="E527" s="47" t="s">
        <v>83</v>
      </c>
    </row>
    <row r="528" spans="1:5" x14ac:dyDescent="0.25">
      <c r="A528" s="48"/>
      <c r="E528" s="47" t="s">
        <v>83</v>
      </c>
    </row>
    <row r="529" spans="1:5" x14ac:dyDescent="0.25">
      <c r="A529" s="48"/>
      <c r="E529" s="47" t="s">
        <v>83</v>
      </c>
    </row>
    <row r="530" spans="1:5" x14ac:dyDescent="0.25">
      <c r="A530" s="48"/>
      <c r="E530" s="47" t="s">
        <v>83</v>
      </c>
    </row>
    <row r="531" spans="1:5" x14ac:dyDescent="0.25">
      <c r="A531" s="48"/>
      <c r="E531" s="47" t="s">
        <v>83</v>
      </c>
    </row>
    <row r="532" spans="1:5" x14ac:dyDescent="0.25">
      <c r="A532" s="48"/>
      <c r="E532" s="47" t="s">
        <v>83</v>
      </c>
    </row>
    <row r="533" spans="1:5" x14ac:dyDescent="0.25">
      <c r="A533" s="48"/>
      <c r="E533" s="47" t="s">
        <v>83</v>
      </c>
    </row>
    <row r="534" spans="1:5" x14ac:dyDescent="0.25">
      <c r="A534" s="48"/>
      <c r="E534" s="47" t="s">
        <v>83</v>
      </c>
    </row>
    <row r="535" spans="1:5" x14ac:dyDescent="0.25">
      <c r="A535" s="48"/>
      <c r="E535" s="47" t="s">
        <v>83</v>
      </c>
    </row>
    <row r="536" spans="1:5" x14ac:dyDescent="0.25">
      <c r="A536" s="48"/>
      <c r="E536" s="47" t="s">
        <v>83</v>
      </c>
    </row>
    <row r="537" spans="1:5" x14ac:dyDescent="0.25">
      <c r="A537" s="48"/>
      <c r="E537" s="47" t="s">
        <v>83</v>
      </c>
    </row>
    <row r="538" spans="1:5" x14ac:dyDescent="0.25">
      <c r="A538" s="48"/>
      <c r="E538" s="47" t="s">
        <v>83</v>
      </c>
    </row>
    <row r="539" spans="1:5" x14ac:dyDescent="0.25">
      <c r="A539" s="48"/>
      <c r="E539" s="47" t="s">
        <v>83</v>
      </c>
    </row>
    <row r="540" spans="1:5" x14ac:dyDescent="0.25">
      <c r="A540" s="48"/>
      <c r="E540" s="47" t="s">
        <v>83</v>
      </c>
    </row>
    <row r="541" spans="1:5" x14ac:dyDescent="0.25">
      <c r="A541" s="48"/>
      <c r="E541" s="47" t="s">
        <v>83</v>
      </c>
    </row>
    <row r="542" spans="1:5" x14ac:dyDescent="0.25">
      <c r="A542" s="48"/>
      <c r="E542" s="47" t="s">
        <v>83</v>
      </c>
    </row>
    <row r="543" spans="1:5" x14ac:dyDescent="0.25">
      <c r="A543" s="48"/>
      <c r="E543" s="47" t="s">
        <v>83</v>
      </c>
    </row>
    <row r="544" spans="1:5" x14ac:dyDescent="0.25">
      <c r="A544" s="48"/>
      <c r="E544" s="47" t="s">
        <v>83</v>
      </c>
    </row>
    <row r="545" spans="1:5" x14ac:dyDescent="0.25">
      <c r="A545" s="48"/>
      <c r="E545" s="47" t="s">
        <v>83</v>
      </c>
    </row>
    <row r="546" spans="1:5" x14ac:dyDescent="0.25">
      <c r="A546" s="48"/>
      <c r="E546" s="47" t="s">
        <v>83</v>
      </c>
    </row>
    <row r="547" spans="1:5" x14ac:dyDescent="0.25">
      <c r="A547" s="48"/>
      <c r="E547" s="47" t="s">
        <v>83</v>
      </c>
    </row>
    <row r="548" spans="1:5" x14ac:dyDescent="0.25">
      <c r="A548" s="48"/>
      <c r="E548" s="47" t="s">
        <v>83</v>
      </c>
    </row>
    <row r="549" spans="1:5" x14ac:dyDescent="0.25">
      <c r="A549" s="48"/>
      <c r="E549" s="47" t="s">
        <v>83</v>
      </c>
    </row>
    <row r="550" spans="1:5" x14ac:dyDescent="0.25">
      <c r="A550" s="48"/>
      <c r="E550" s="47" t="s">
        <v>83</v>
      </c>
    </row>
    <row r="551" spans="1:5" x14ac:dyDescent="0.25">
      <c r="A551" s="48"/>
      <c r="E551" s="47" t="s">
        <v>83</v>
      </c>
    </row>
    <row r="552" spans="1:5" x14ac:dyDescent="0.25">
      <c r="A552" s="48"/>
      <c r="E552" s="47" t="s">
        <v>83</v>
      </c>
    </row>
    <row r="553" spans="1:5" x14ac:dyDescent="0.25">
      <c r="A553" s="48"/>
      <c r="E553" s="47" t="s">
        <v>83</v>
      </c>
    </row>
    <row r="554" spans="1:5" x14ac:dyDescent="0.25">
      <c r="A554" s="48"/>
      <c r="E554" s="47" t="s">
        <v>83</v>
      </c>
    </row>
    <row r="555" spans="1:5" x14ac:dyDescent="0.25">
      <c r="A555" s="48"/>
      <c r="E555" s="47" t="s">
        <v>83</v>
      </c>
    </row>
    <row r="556" spans="1:5" x14ac:dyDescent="0.25">
      <c r="A556" s="48"/>
      <c r="E556" s="47" t="s">
        <v>83</v>
      </c>
    </row>
    <row r="557" spans="1:5" x14ac:dyDescent="0.25">
      <c r="A557" s="48"/>
      <c r="E557" s="47" t="s">
        <v>83</v>
      </c>
    </row>
    <row r="558" spans="1:5" x14ac:dyDescent="0.25">
      <c r="A558" s="48"/>
      <c r="E558" s="47" t="s">
        <v>83</v>
      </c>
    </row>
    <row r="559" spans="1:5" x14ac:dyDescent="0.25">
      <c r="A559" s="48"/>
      <c r="E559" s="47" t="s">
        <v>83</v>
      </c>
    </row>
    <row r="560" spans="1:5" x14ac:dyDescent="0.25">
      <c r="A560" s="48"/>
      <c r="E560" s="47" t="s">
        <v>83</v>
      </c>
    </row>
    <row r="561" spans="1:5" x14ac:dyDescent="0.25">
      <c r="A561" s="48"/>
      <c r="E561" s="47" t="s">
        <v>83</v>
      </c>
    </row>
    <row r="562" spans="1:5" x14ac:dyDescent="0.25">
      <c r="A562" s="48"/>
      <c r="E562" s="47" t="s">
        <v>83</v>
      </c>
    </row>
    <row r="563" spans="1:5" x14ac:dyDescent="0.25">
      <c r="A563" s="48"/>
      <c r="E563" s="47" t="s">
        <v>83</v>
      </c>
    </row>
    <row r="564" spans="1:5" x14ac:dyDescent="0.25">
      <c r="A564" s="48"/>
      <c r="E564" s="47" t="s">
        <v>83</v>
      </c>
    </row>
    <row r="565" spans="1:5" x14ac:dyDescent="0.25">
      <c r="A565" s="48"/>
      <c r="E565" s="47" t="s">
        <v>83</v>
      </c>
    </row>
    <row r="566" spans="1:5" x14ac:dyDescent="0.25">
      <c r="A566" s="48"/>
      <c r="E566" s="47" t="s">
        <v>83</v>
      </c>
    </row>
    <row r="567" spans="1:5" x14ac:dyDescent="0.25">
      <c r="A567" s="48"/>
      <c r="E567" s="47" t="s">
        <v>83</v>
      </c>
    </row>
    <row r="568" spans="1:5" x14ac:dyDescent="0.25">
      <c r="A568" s="48"/>
      <c r="E568" s="47" t="s">
        <v>83</v>
      </c>
    </row>
    <row r="569" spans="1:5" x14ac:dyDescent="0.25">
      <c r="A569" s="48"/>
      <c r="E569" s="47" t="s">
        <v>83</v>
      </c>
    </row>
    <row r="570" spans="1:5" x14ac:dyDescent="0.25">
      <c r="A570" s="48"/>
      <c r="E570" s="47" t="s">
        <v>83</v>
      </c>
    </row>
    <row r="571" spans="1:5" x14ac:dyDescent="0.25">
      <c r="A571" s="48"/>
      <c r="E571" s="47" t="s">
        <v>83</v>
      </c>
    </row>
    <row r="572" spans="1:5" x14ac:dyDescent="0.25">
      <c r="A572" s="48"/>
      <c r="E572" s="47" t="s">
        <v>83</v>
      </c>
    </row>
    <row r="573" spans="1:5" x14ac:dyDescent="0.25">
      <c r="A573" s="48"/>
      <c r="E573" s="47" t="s">
        <v>83</v>
      </c>
    </row>
    <row r="574" spans="1:5" x14ac:dyDescent="0.25">
      <c r="A574" s="48"/>
      <c r="E574" s="47" t="s">
        <v>83</v>
      </c>
    </row>
    <row r="575" spans="1:5" x14ac:dyDescent="0.25">
      <c r="A575" s="48"/>
      <c r="E575" s="47" t="s">
        <v>83</v>
      </c>
    </row>
    <row r="576" spans="1:5" x14ac:dyDescent="0.25">
      <c r="A576" s="48"/>
      <c r="E576" s="47" t="s">
        <v>83</v>
      </c>
    </row>
    <row r="577" spans="1:5" x14ac:dyDescent="0.25">
      <c r="A577" s="48"/>
      <c r="E577" s="47" t="s">
        <v>83</v>
      </c>
    </row>
    <row r="578" spans="1:5" x14ac:dyDescent="0.25">
      <c r="A578" s="48"/>
      <c r="E578" s="47" t="s">
        <v>83</v>
      </c>
    </row>
    <row r="579" spans="1:5" x14ac:dyDescent="0.25">
      <c r="A579" s="48"/>
      <c r="E579" s="47" t="s">
        <v>83</v>
      </c>
    </row>
    <row r="580" spans="1:5" x14ac:dyDescent="0.25">
      <c r="A580" s="48"/>
      <c r="E580" s="47" t="s">
        <v>83</v>
      </c>
    </row>
    <row r="581" spans="1:5" x14ac:dyDescent="0.25">
      <c r="A581" s="48"/>
      <c r="E581" s="47" t="s">
        <v>83</v>
      </c>
    </row>
    <row r="582" spans="1:5" x14ac:dyDescent="0.25">
      <c r="A582" s="48"/>
      <c r="E582" s="47" t="s">
        <v>83</v>
      </c>
    </row>
    <row r="583" spans="1:5" x14ac:dyDescent="0.25">
      <c r="A583" s="48"/>
      <c r="E583" s="47" t="s">
        <v>83</v>
      </c>
    </row>
    <row r="584" spans="1:5" x14ac:dyDescent="0.25">
      <c r="A584" s="48"/>
      <c r="E584" s="47" t="s">
        <v>83</v>
      </c>
    </row>
    <row r="585" spans="1:5" x14ac:dyDescent="0.25">
      <c r="A585" s="48"/>
      <c r="E585" s="47" t="s">
        <v>83</v>
      </c>
    </row>
    <row r="586" spans="1:5" x14ac:dyDescent="0.25">
      <c r="A586" s="48"/>
      <c r="E586" s="47" t="s">
        <v>83</v>
      </c>
    </row>
    <row r="587" spans="1:5" x14ac:dyDescent="0.25">
      <c r="A587" s="48"/>
      <c r="E587" s="47" t="s">
        <v>83</v>
      </c>
    </row>
    <row r="588" spans="1:5" x14ac:dyDescent="0.25">
      <c r="A588" s="48"/>
      <c r="E588" s="47" t="s">
        <v>83</v>
      </c>
    </row>
    <row r="589" spans="1:5" x14ac:dyDescent="0.25">
      <c r="A589" s="48"/>
      <c r="E589" s="47" t="s">
        <v>83</v>
      </c>
    </row>
    <row r="590" spans="1:5" x14ac:dyDescent="0.25">
      <c r="A590" s="48"/>
      <c r="E590" s="47" t="s">
        <v>83</v>
      </c>
    </row>
    <row r="591" spans="1:5" x14ac:dyDescent="0.25">
      <c r="A591" s="48"/>
      <c r="E591" s="47" t="s">
        <v>83</v>
      </c>
    </row>
    <row r="592" spans="1:5" x14ac:dyDescent="0.25">
      <c r="A592" s="48"/>
      <c r="E592" s="47" t="s">
        <v>83</v>
      </c>
    </row>
    <row r="593" spans="1:5" x14ac:dyDescent="0.25">
      <c r="A593" s="48"/>
      <c r="E593" s="47" t="s">
        <v>83</v>
      </c>
    </row>
    <row r="594" spans="1:5" x14ac:dyDescent="0.25">
      <c r="A594" s="48"/>
      <c r="E594" s="47" t="s">
        <v>83</v>
      </c>
    </row>
    <row r="595" spans="1:5" x14ac:dyDescent="0.25">
      <c r="A595" s="48"/>
      <c r="E595" s="47" t="s">
        <v>83</v>
      </c>
    </row>
    <row r="596" spans="1:5" x14ac:dyDescent="0.25">
      <c r="A596" s="48"/>
      <c r="E596" s="47" t="s">
        <v>83</v>
      </c>
    </row>
    <row r="597" spans="1:5" x14ac:dyDescent="0.25">
      <c r="A597" s="48"/>
      <c r="E597" s="47" t="s">
        <v>83</v>
      </c>
    </row>
    <row r="598" spans="1:5" x14ac:dyDescent="0.25">
      <c r="A598" s="48"/>
      <c r="E598" s="47" t="s">
        <v>83</v>
      </c>
    </row>
    <row r="599" spans="1:5" x14ac:dyDescent="0.25">
      <c r="A599" s="48"/>
      <c r="E599" s="47" t="s">
        <v>83</v>
      </c>
    </row>
    <row r="600" spans="1:5" x14ac:dyDescent="0.25">
      <c r="A600" s="48"/>
      <c r="E600" s="47" t="s">
        <v>83</v>
      </c>
    </row>
    <row r="601" spans="1:5" x14ac:dyDescent="0.25">
      <c r="A601" s="48"/>
      <c r="E601" s="47" t="s">
        <v>83</v>
      </c>
    </row>
    <row r="602" spans="1:5" x14ac:dyDescent="0.25">
      <c r="A602" s="48"/>
      <c r="E602" s="47" t="s">
        <v>83</v>
      </c>
    </row>
    <row r="603" spans="1:5" x14ac:dyDescent="0.25">
      <c r="A603" s="48"/>
      <c r="E603" s="47" t="s">
        <v>83</v>
      </c>
    </row>
    <row r="604" spans="1:5" x14ac:dyDescent="0.25">
      <c r="A604" s="48"/>
      <c r="E604" s="47" t="s">
        <v>83</v>
      </c>
    </row>
    <row r="605" spans="1:5" x14ac:dyDescent="0.25">
      <c r="A605" s="48"/>
      <c r="E605" s="47" t="s">
        <v>83</v>
      </c>
    </row>
    <row r="606" spans="1:5" x14ac:dyDescent="0.25">
      <c r="A606" s="48"/>
      <c r="E606" s="47" t="s">
        <v>83</v>
      </c>
    </row>
    <row r="607" spans="1:5" x14ac:dyDescent="0.25">
      <c r="A607" s="48"/>
      <c r="E607" s="47" t="s">
        <v>83</v>
      </c>
    </row>
    <row r="608" spans="1:5" x14ac:dyDescent="0.25">
      <c r="A608" s="48"/>
      <c r="E608" s="47" t="s">
        <v>83</v>
      </c>
    </row>
    <row r="609" spans="1:5" x14ac:dyDescent="0.25">
      <c r="A609" s="48"/>
      <c r="E609" s="47" t="s">
        <v>83</v>
      </c>
    </row>
    <row r="610" spans="1:5" x14ac:dyDescent="0.25">
      <c r="A610" s="48"/>
      <c r="E610" s="47" t="s">
        <v>83</v>
      </c>
    </row>
    <row r="611" spans="1:5" x14ac:dyDescent="0.25">
      <c r="A611" s="48"/>
      <c r="E611" s="47" t="s">
        <v>83</v>
      </c>
    </row>
    <row r="612" spans="1:5" x14ac:dyDescent="0.25">
      <c r="A612" s="48"/>
      <c r="E612" s="47" t="s">
        <v>83</v>
      </c>
    </row>
    <row r="613" spans="1:5" x14ac:dyDescent="0.25">
      <c r="A613" s="48"/>
      <c r="E613" s="47" t="s">
        <v>83</v>
      </c>
    </row>
    <row r="614" spans="1:5" x14ac:dyDescent="0.25">
      <c r="A614" s="48"/>
      <c r="E614" s="47" t="s">
        <v>83</v>
      </c>
    </row>
    <row r="615" spans="1:5" x14ac:dyDescent="0.25">
      <c r="A615" s="48"/>
      <c r="E615" s="47" t="s">
        <v>83</v>
      </c>
    </row>
    <row r="616" spans="1:5" x14ac:dyDescent="0.25">
      <c r="A616" s="48"/>
      <c r="E616" s="47" t="s">
        <v>83</v>
      </c>
    </row>
    <row r="617" spans="1:5" x14ac:dyDescent="0.25">
      <c r="A617" s="48"/>
      <c r="E617" s="47" t="s">
        <v>83</v>
      </c>
    </row>
    <row r="618" spans="1:5" x14ac:dyDescent="0.25">
      <c r="A618" s="48"/>
      <c r="E618" s="47" t="s">
        <v>83</v>
      </c>
    </row>
    <row r="619" spans="1:5" x14ac:dyDescent="0.25">
      <c r="A619" s="48"/>
      <c r="E619" s="47" t="s">
        <v>83</v>
      </c>
    </row>
    <row r="620" spans="1:5" x14ac:dyDescent="0.25">
      <c r="A620" s="48"/>
      <c r="E620" s="47" t="s">
        <v>83</v>
      </c>
    </row>
    <row r="621" spans="1:5" x14ac:dyDescent="0.25">
      <c r="A621" s="48"/>
      <c r="E621" s="47" t="s">
        <v>83</v>
      </c>
    </row>
    <row r="622" spans="1:5" x14ac:dyDescent="0.25">
      <c r="A622" s="48"/>
      <c r="E622" s="47" t="s">
        <v>83</v>
      </c>
    </row>
    <row r="623" spans="1:5" x14ac:dyDescent="0.25">
      <c r="A623" s="48"/>
      <c r="E623" s="47" t="s">
        <v>83</v>
      </c>
    </row>
    <row r="624" spans="1:5" x14ac:dyDescent="0.25">
      <c r="A624" s="48"/>
      <c r="E624" s="47" t="s">
        <v>83</v>
      </c>
    </row>
    <row r="625" spans="1:5" x14ac:dyDescent="0.25">
      <c r="A625" s="48"/>
      <c r="E625" s="47" t="s">
        <v>83</v>
      </c>
    </row>
    <row r="626" spans="1:5" x14ac:dyDescent="0.25">
      <c r="A626" s="48"/>
      <c r="E626" s="47" t="s">
        <v>83</v>
      </c>
    </row>
    <row r="627" spans="1:5" x14ac:dyDescent="0.25">
      <c r="A627" s="48"/>
      <c r="E627" s="47" t="s">
        <v>83</v>
      </c>
    </row>
    <row r="628" spans="1:5" x14ac:dyDescent="0.25">
      <c r="A628" s="48"/>
      <c r="E628" s="47" t="s">
        <v>83</v>
      </c>
    </row>
    <row r="629" spans="1:5" x14ac:dyDescent="0.25">
      <c r="A629" s="48"/>
      <c r="E629" s="47" t="s">
        <v>83</v>
      </c>
    </row>
    <row r="630" spans="1:5" x14ac:dyDescent="0.25">
      <c r="A630" s="48"/>
      <c r="E630" s="47" t="s">
        <v>83</v>
      </c>
    </row>
    <row r="631" spans="1:5" x14ac:dyDescent="0.25">
      <c r="A631" s="48"/>
      <c r="E631" s="47" t="s">
        <v>83</v>
      </c>
    </row>
    <row r="632" spans="1:5" x14ac:dyDescent="0.25">
      <c r="A632" s="48"/>
      <c r="E632" s="47" t="s">
        <v>83</v>
      </c>
    </row>
    <row r="633" spans="1:5" x14ac:dyDescent="0.25">
      <c r="A633" s="48"/>
      <c r="E633" s="47" t="s">
        <v>83</v>
      </c>
    </row>
    <row r="634" spans="1:5" x14ac:dyDescent="0.25">
      <c r="A634" s="48"/>
      <c r="E634" s="47" t="s">
        <v>83</v>
      </c>
    </row>
    <row r="635" spans="1:5" x14ac:dyDescent="0.25">
      <c r="A635" s="48"/>
      <c r="E635" s="47" t="s">
        <v>83</v>
      </c>
    </row>
    <row r="636" spans="1:5" x14ac:dyDescent="0.25">
      <c r="A636" s="48"/>
      <c r="E636" s="47" t="s">
        <v>83</v>
      </c>
    </row>
    <row r="637" spans="1:5" x14ac:dyDescent="0.25">
      <c r="A637" s="48"/>
      <c r="E637" s="47" t="s">
        <v>83</v>
      </c>
    </row>
    <row r="638" spans="1:5" x14ac:dyDescent="0.25">
      <c r="A638" s="48"/>
      <c r="E638" s="47" t="s">
        <v>83</v>
      </c>
    </row>
    <row r="639" spans="1:5" x14ac:dyDescent="0.25">
      <c r="A639" s="48"/>
      <c r="E639" s="47" t="s">
        <v>83</v>
      </c>
    </row>
    <row r="640" spans="1:5" x14ac:dyDescent="0.25">
      <c r="A640" s="48"/>
      <c r="E640" s="47" t="s">
        <v>83</v>
      </c>
    </row>
    <row r="641" spans="1:5" x14ac:dyDescent="0.25">
      <c r="A641" s="48"/>
      <c r="E641" s="47" t="s">
        <v>83</v>
      </c>
    </row>
    <row r="642" spans="1:5" x14ac:dyDescent="0.25">
      <c r="A642" s="48"/>
      <c r="E642" s="47" t="s">
        <v>83</v>
      </c>
    </row>
    <row r="643" spans="1:5" x14ac:dyDescent="0.25">
      <c r="A643" s="48"/>
      <c r="E643" s="47" t="s">
        <v>83</v>
      </c>
    </row>
    <row r="644" spans="1:5" x14ac:dyDescent="0.25">
      <c r="A644" s="48"/>
      <c r="E644" s="47" t="s">
        <v>83</v>
      </c>
    </row>
    <row r="645" spans="1:5" x14ac:dyDescent="0.25">
      <c r="A645" s="48"/>
      <c r="E645" s="47" t="s">
        <v>83</v>
      </c>
    </row>
    <row r="646" spans="1:5" x14ac:dyDescent="0.25">
      <c r="A646" s="48"/>
      <c r="E646" s="47" t="s">
        <v>83</v>
      </c>
    </row>
    <row r="647" spans="1:5" x14ac:dyDescent="0.25">
      <c r="A647" s="48"/>
      <c r="E647" s="47" t="s">
        <v>83</v>
      </c>
    </row>
    <row r="648" spans="1:5" x14ac:dyDescent="0.25">
      <c r="A648" s="48"/>
      <c r="E648" s="47" t="s">
        <v>83</v>
      </c>
    </row>
    <row r="649" spans="1:5" x14ac:dyDescent="0.25">
      <c r="A649" s="48"/>
      <c r="E649" s="47" t="s">
        <v>83</v>
      </c>
    </row>
    <row r="650" spans="1:5" x14ac:dyDescent="0.25">
      <c r="A650" s="48"/>
      <c r="E650" s="47" t="s">
        <v>83</v>
      </c>
    </row>
    <row r="651" spans="1:5" x14ac:dyDescent="0.25">
      <c r="A651" s="48"/>
      <c r="E651" s="47" t="s">
        <v>83</v>
      </c>
    </row>
    <row r="652" spans="1:5" x14ac:dyDescent="0.25">
      <c r="A652" s="48"/>
      <c r="E652" s="47" t="s">
        <v>83</v>
      </c>
    </row>
    <row r="653" spans="1:5" x14ac:dyDescent="0.25">
      <c r="A653" s="48"/>
      <c r="E653" s="47" t="s">
        <v>83</v>
      </c>
    </row>
    <row r="654" spans="1:5" x14ac:dyDescent="0.25">
      <c r="A654" s="48"/>
      <c r="E654" s="47" t="s">
        <v>83</v>
      </c>
    </row>
    <row r="655" spans="1:5" x14ac:dyDescent="0.25">
      <c r="A655" s="48"/>
      <c r="E655" s="47" t="s">
        <v>83</v>
      </c>
    </row>
    <row r="656" spans="1:5" x14ac:dyDescent="0.25">
      <c r="A656" s="48"/>
      <c r="E656" s="47" t="s">
        <v>83</v>
      </c>
    </row>
    <row r="657" spans="1:5" x14ac:dyDescent="0.25">
      <c r="A657" s="48"/>
      <c r="E657" s="47" t="s">
        <v>83</v>
      </c>
    </row>
    <row r="658" spans="1:5" x14ac:dyDescent="0.25">
      <c r="A658" s="48"/>
      <c r="E658" s="47" t="s">
        <v>83</v>
      </c>
    </row>
    <row r="659" spans="1:5" x14ac:dyDescent="0.25">
      <c r="A659" s="48"/>
      <c r="E659" s="47" t="s">
        <v>83</v>
      </c>
    </row>
    <row r="660" spans="1:5" x14ac:dyDescent="0.25">
      <c r="A660" s="48"/>
      <c r="E660" s="47" t="s">
        <v>83</v>
      </c>
    </row>
    <row r="661" spans="1:5" x14ac:dyDescent="0.25">
      <c r="A661" s="48"/>
      <c r="E661" s="47" t="s">
        <v>83</v>
      </c>
    </row>
    <row r="662" spans="1:5" x14ac:dyDescent="0.25">
      <c r="A662" s="48"/>
      <c r="E662" s="47" t="s">
        <v>83</v>
      </c>
    </row>
    <row r="663" spans="1:5" x14ac:dyDescent="0.25">
      <c r="A663" s="48"/>
      <c r="E663" s="47" t="s">
        <v>83</v>
      </c>
    </row>
    <row r="664" spans="1:5" x14ac:dyDescent="0.25">
      <c r="A664" s="48"/>
      <c r="E664" s="47" t="s">
        <v>83</v>
      </c>
    </row>
    <row r="665" spans="1:5" x14ac:dyDescent="0.25">
      <c r="A665" s="48"/>
      <c r="E665" s="47" t="s">
        <v>83</v>
      </c>
    </row>
    <row r="666" spans="1:5" x14ac:dyDescent="0.25">
      <c r="A666" s="48"/>
      <c r="E666" s="47" t="s">
        <v>83</v>
      </c>
    </row>
    <row r="667" spans="1:5" x14ac:dyDescent="0.25">
      <c r="A667" s="48"/>
      <c r="E667" s="47" t="s">
        <v>83</v>
      </c>
    </row>
    <row r="668" spans="1:5" x14ac:dyDescent="0.25">
      <c r="A668" s="48"/>
      <c r="E668" s="47" t="s">
        <v>83</v>
      </c>
    </row>
    <row r="669" spans="1:5" x14ac:dyDescent="0.25">
      <c r="A669" s="48"/>
      <c r="E669" s="47" t="s">
        <v>83</v>
      </c>
    </row>
    <row r="670" spans="1:5" x14ac:dyDescent="0.25">
      <c r="A670" s="48"/>
      <c r="E670" s="47" t="s">
        <v>83</v>
      </c>
    </row>
    <row r="671" spans="1:5" x14ac:dyDescent="0.25">
      <c r="A671" s="48"/>
      <c r="E671" s="47" t="s">
        <v>83</v>
      </c>
    </row>
    <row r="672" spans="1:5" x14ac:dyDescent="0.25">
      <c r="A672" s="48"/>
      <c r="E672" s="47" t="s">
        <v>83</v>
      </c>
    </row>
    <row r="673" spans="1:5" x14ac:dyDescent="0.25">
      <c r="A673" s="48"/>
      <c r="E673" s="47" t="s">
        <v>83</v>
      </c>
    </row>
    <row r="674" spans="1:5" x14ac:dyDescent="0.25">
      <c r="A674" s="48"/>
      <c r="E674" s="47" t="s">
        <v>83</v>
      </c>
    </row>
    <row r="675" spans="1:5" x14ac:dyDescent="0.25">
      <c r="A675" s="48"/>
      <c r="E675" s="47" t="s">
        <v>83</v>
      </c>
    </row>
    <row r="676" spans="1:5" x14ac:dyDescent="0.25">
      <c r="A676" s="48"/>
      <c r="E676" s="47" t="s">
        <v>83</v>
      </c>
    </row>
    <row r="677" spans="1:5" x14ac:dyDescent="0.25">
      <c r="A677" s="48"/>
      <c r="E677" s="47" t="s">
        <v>83</v>
      </c>
    </row>
    <row r="678" spans="1:5" x14ac:dyDescent="0.25">
      <c r="A678" s="48"/>
      <c r="E678" s="47" t="s">
        <v>83</v>
      </c>
    </row>
    <row r="679" spans="1:5" x14ac:dyDescent="0.25">
      <c r="A679" s="48"/>
      <c r="E679" s="47" t="s">
        <v>83</v>
      </c>
    </row>
    <row r="680" spans="1:5" x14ac:dyDescent="0.25">
      <c r="A680" s="48"/>
      <c r="E680" s="47" t="s">
        <v>83</v>
      </c>
    </row>
    <row r="681" spans="1:5" x14ac:dyDescent="0.25">
      <c r="A681" s="48"/>
      <c r="E681" s="47" t="s">
        <v>83</v>
      </c>
    </row>
    <row r="682" spans="1:5" x14ac:dyDescent="0.25">
      <c r="A682" s="48"/>
      <c r="E682" s="47" t="s">
        <v>83</v>
      </c>
    </row>
    <row r="683" spans="1:5" x14ac:dyDescent="0.25">
      <c r="A683" s="48"/>
      <c r="E683" s="47" t="s">
        <v>83</v>
      </c>
    </row>
    <row r="684" spans="1:5" x14ac:dyDescent="0.25">
      <c r="A684" s="48"/>
      <c r="E684" s="47" t="s">
        <v>83</v>
      </c>
    </row>
    <row r="685" spans="1:5" x14ac:dyDescent="0.25">
      <c r="A685" s="48"/>
      <c r="E685" s="47" t="s">
        <v>83</v>
      </c>
    </row>
    <row r="686" spans="1:5" x14ac:dyDescent="0.25">
      <c r="A686" s="48"/>
      <c r="E686" s="47" t="s">
        <v>83</v>
      </c>
    </row>
    <row r="687" spans="1:5" x14ac:dyDescent="0.25">
      <c r="A687" s="48"/>
      <c r="E687" s="47" t="s">
        <v>83</v>
      </c>
    </row>
    <row r="688" spans="1:5" x14ac:dyDescent="0.25">
      <c r="A688" s="48"/>
      <c r="E688" s="47" t="s">
        <v>83</v>
      </c>
    </row>
    <row r="689" spans="1:5" x14ac:dyDescent="0.25">
      <c r="A689" s="48"/>
      <c r="E689" s="47" t="s">
        <v>83</v>
      </c>
    </row>
    <row r="690" spans="1:5" x14ac:dyDescent="0.25">
      <c r="A690" s="48"/>
      <c r="E690" s="47" t="s">
        <v>83</v>
      </c>
    </row>
    <row r="691" spans="1:5" x14ac:dyDescent="0.25">
      <c r="A691" s="48"/>
      <c r="E691" s="47" t="s">
        <v>83</v>
      </c>
    </row>
    <row r="692" spans="1:5" x14ac:dyDescent="0.25">
      <c r="A692" s="48"/>
      <c r="E692" s="47" t="s">
        <v>83</v>
      </c>
    </row>
    <row r="693" spans="1:5" x14ac:dyDescent="0.25">
      <c r="A693" s="48"/>
      <c r="E693" s="47" t="s">
        <v>83</v>
      </c>
    </row>
    <row r="694" spans="1:5" x14ac:dyDescent="0.25">
      <c r="A694" s="48"/>
      <c r="E694" s="47" t="s">
        <v>83</v>
      </c>
    </row>
    <row r="695" spans="1:5" x14ac:dyDescent="0.25">
      <c r="A695" s="48"/>
      <c r="E695" s="47" t="s">
        <v>83</v>
      </c>
    </row>
    <row r="696" spans="1:5" x14ac:dyDescent="0.25">
      <c r="A696" s="48"/>
      <c r="E696" s="47" t="s">
        <v>83</v>
      </c>
    </row>
    <row r="697" spans="1:5" x14ac:dyDescent="0.25">
      <c r="A697" s="48"/>
      <c r="E697" s="47" t="s">
        <v>83</v>
      </c>
    </row>
    <row r="698" spans="1:5" x14ac:dyDescent="0.25">
      <c r="A698" s="48"/>
      <c r="E698" s="47" t="s">
        <v>83</v>
      </c>
    </row>
    <row r="699" spans="1:5" x14ac:dyDescent="0.25">
      <c r="A699" s="48"/>
      <c r="E699" s="47" t="s">
        <v>83</v>
      </c>
    </row>
    <row r="700" spans="1:5" x14ac:dyDescent="0.25">
      <c r="A700" s="48"/>
      <c r="E700" s="47" t="s">
        <v>83</v>
      </c>
    </row>
    <row r="701" spans="1:5" x14ac:dyDescent="0.25">
      <c r="A701" s="48"/>
      <c r="E701" s="47" t="s">
        <v>83</v>
      </c>
    </row>
    <row r="702" spans="1:5" x14ac:dyDescent="0.25">
      <c r="A702" s="48"/>
      <c r="E702" s="47" t="s">
        <v>83</v>
      </c>
    </row>
    <row r="703" spans="1:5" x14ac:dyDescent="0.25">
      <c r="A703" s="48"/>
      <c r="E703" s="47" t="s">
        <v>83</v>
      </c>
    </row>
    <row r="704" spans="1:5" x14ac:dyDescent="0.25">
      <c r="A704" s="48"/>
      <c r="E704" s="47" t="s">
        <v>83</v>
      </c>
    </row>
    <row r="705" spans="1:5" x14ac:dyDescent="0.25">
      <c r="A705" s="48"/>
      <c r="E705" s="47" t="s">
        <v>83</v>
      </c>
    </row>
    <row r="706" spans="1:5" x14ac:dyDescent="0.25">
      <c r="A706" s="48"/>
      <c r="E706" s="47" t="s">
        <v>83</v>
      </c>
    </row>
    <row r="707" spans="1:5" x14ac:dyDescent="0.25">
      <c r="A707" s="48"/>
      <c r="E707" s="47" t="s">
        <v>83</v>
      </c>
    </row>
    <row r="708" spans="1:5" x14ac:dyDescent="0.25">
      <c r="A708" s="48"/>
      <c r="E708" s="47" t="s">
        <v>83</v>
      </c>
    </row>
    <row r="709" spans="1:5" x14ac:dyDescent="0.25">
      <c r="A709" s="48"/>
      <c r="E709" s="47" t="s">
        <v>83</v>
      </c>
    </row>
    <row r="710" spans="1:5" x14ac:dyDescent="0.25">
      <c r="A710" s="48"/>
      <c r="E710" s="47" t="s">
        <v>83</v>
      </c>
    </row>
    <row r="711" spans="1:5" x14ac:dyDescent="0.25">
      <c r="A711" s="48"/>
      <c r="E711" s="47" t="s">
        <v>83</v>
      </c>
    </row>
    <row r="712" spans="1:5" x14ac:dyDescent="0.25">
      <c r="A712" s="48"/>
      <c r="E712" s="47" t="s">
        <v>83</v>
      </c>
    </row>
    <row r="713" spans="1:5" x14ac:dyDescent="0.25">
      <c r="A713" s="48"/>
      <c r="E713" s="47" t="s">
        <v>83</v>
      </c>
    </row>
    <row r="714" spans="1:5" x14ac:dyDescent="0.25">
      <c r="A714" s="48"/>
      <c r="E714" s="47" t="s">
        <v>83</v>
      </c>
    </row>
    <row r="715" spans="1:5" x14ac:dyDescent="0.25">
      <c r="A715" s="48"/>
      <c r="E715" s="47" t="s">
        <v>83</v>
      </c>
    </row>
    <row r="716" spans="1:5" x14ac:dyDescent="0.25">
      <c r="A716" s="48"/>
      <c r="E716" s="47" t="s">
        <v>83</v>
      </c>
    </row>
    <row r="717" spans="1:5" x14ac:dyDescent="0.25">
      <c r="A717" s="48"/>
      <c r="E717" s="47" t="s">
        <v>83</v>
      </c>
    </row>
    <row r="718" spans="1:5" x14ac:dyDescent="0.25">
      <c r="A718" s="48"/>
      <c r="E718" s="47" t="s">
        <v>83</v>
      </c>
    </row>
    <row r="719" spans="1:5" x14ac:dyDescent="0.25">
      <c r="A719" s="48"/>
      <c r="E719" s="47" t="s">
        <v>83</v>
      </c>
    </row>
    <row r="720" spans="1:5" x14ac:dyDescent="0.25">
      <c r="A720" s="48"/>
      <c r="E720" s="47" t="s">
        <v>83</v>
      </c>
    </row>
    <row r="721" spans="1:5" x14ac:dyDescent="0.25">
      <c r="A721" s="48"/>
      <c r="E721" s="47" t="s">
        <v>83</v>
      </c>
    </row>
    <row r="722" spans="1:5" x14ac:dyDescent="0.25">
      <c r="A722" s="48"/>
      <c r="E722" s="47" t="s">
        <v>83</v>
      </c>
    </row>
    <row r="723" spans="1:5" x14ac:dyDescent="0.25">
      <c r="A723" s="48"/>
      <c r="E723" s="47" t="s">
        <v>83</v>
      </c>
    </row>
    <row r="724" spans="1:5" x14ac:dyDescent="0.25">
      <c r="A724" s="48"/>
      <c r="E724" s="47" t="s">
        <v>83</v>
      </c>
    </row>
    <row r="725" spans="1:5" x14ac:dyDescent="0.25">
      <c r="A725" s="48"/>
      <c r="E725" s="47" t="s">
        <v>83</v>
      </c>
    </row>
    <row r="726" spans="1:5" x14ac:dyDescent="0.25">
      <c r="A726" s="48"/>
      <c r="E726" s="47" t="s">
        <v>83</v>
      </c>
    </row>
    <row r="727" spans="1:5" x14ac:dyDescent="0.25">
      <c r="A727" s="48"/>
      <c r="E727" s="47" t="s">
        <v>83</v>
      </c>
    </row>
    <row r="728" spans="1:5" x14ac:dyDescent="0.25">
      <c r="A728" s="48"/>
      <c r="E728" s="47" t="s">
        <v>83</v>
      </c>
    </row>
    <row r="729" spans="1:5" x14ac:dyDescent="0.25">
      <c r="A729" s="48"/>
      <c r="E729" s="47" t="s">
        <v>83</v>
      </c>
    </row>
    <row r="730" spans="1:5" x14ac:dyDescent="0.25">
      <c r="A730" s="48"/>
      <c r="E730" s="47" t="s">
        <v>83</v>
      </c>
    </row>
    <row r="731" spans="1:5" x14ac:dyDescent="0.25">
      <c r="A731" s="48"/>
      <c r="E731" s="47" t="s">
        <v>83</v>
      </c>
    </row>
    <row r="732" spans="1:5" x14ac:dyDescent="0.25">
      <c r="A732" s="48"/>
      <c r="E732" s="47" t="s">
        <v>83</v>
      </c>
    </row>
    <row r="733" spans="1:5" x14ac:dyDescent="0.25">
      <c r="A733" s="48"/>
      <c r="E733" s="47" t="s">
        <v>83</v>
      </c>
    </row>
    <row r="734" spans="1:5" x14ac:dyDescent="0.25">
      <c r="A734" s="48"/>
      <c r="E734" s="47" t="s">
        <v>83</v>
      </c>
    </row>
    <row r="735" spans="1:5" x14ac:dyDescent="0.25">
      <c r="A735" s="48"/>
      <c r="E735" s="47" t="s">
        <v>83</v>
      </c>
    </row>
    <row r="736" spans="1:5" x14ac:dyDescent="0.25">
      <c r="A736" s="48"/>
      <c r="E736" s="47" t="s">
        <v>83</v>
      </c>
    </row>
    <row r="737" spans="1:5" x14ac:dyDescent="0.25">
      <c r="A737" s="48"/>
      <c r="E737" s="47" t="s">
        <v>83</v>
      </c>
    </row>
    <row r="738" spans="1:5" x14ac:dyDescent="0.25">
      <c r="A738" s="48"/>
      <c r="E738" s="47" t="s">
        <v>83</v>
      </c>
    </row>
    <row r="739" spans="1:5" x14ac:dyDescent="0.25">
      <c r="A739" s="48"/>
      <c r="E739" s="47" t="s">
        <v>83</v>
      </c>
    </row>
    <row r="740" spans="1:5" x14ac:dyDescent="0.25">
      <c r="A740" s="48"/>
      <c r="E740" s="47" t="s">
        <v>83</v>
      </c>
    </row>
    <row r="741" spans="1:5" x14ac:dyDescent="0.25">
      <c r="A741" s="48"/>
      <c r="E741" s="47" t="s">
        <v>83</v>
      </c>
    </row>
    <row r="742" spans="1:5" x14ac:dyDescent="0.25">
      <c r="A742" s="48"/>
      <c r="E742" s="47" t="s">
        <v>83</v>
      </c>
    </row>
    <row r="743" spans="1:5" x14ac:dyDescent="0.25">
      <c r="A743" s="48"/>
      <c r="E743" s="47" t="s">
        <v>83</v>
      </c>
    </row>
    <row r="744" spans="1:5" x14ac:dyDescent="0.25">
      <c r="A744" s="48"/>
      <c r="E744" s="47" t="s">
        <v>83</v>
      </c>
    </row>
    <row r="745" spans="1:5" x14ac:dyDescent="0.25">
      <c r="A745" s="48"/>
      <c r="E745" s="47" t="s">
        <v>83</v>
      </c>
    </row>
    <row r="746" spans="1:5" x14ac:dyDescent="0.25">
      <c r="A746" s="48"/>
      <c r="E746" s="47" t="s">
        <v>83</v>
      </c>
    </row>
    <row r="747" spans="1:5" x14ac:dyDescent="0.25">
      <c r="A747" s="48"/>
      <c r="E747" s="47" t="s">
        <v>83</v>
      </c>
    </row>
    <row r="748" spans="1:5" x14ac:dyDescent="0.25">
      <c r="A748" s="48"/>
      <c r="E748" s="47" t="s">
        <v>83</v>
      </c>
    </row>
    <row r="749" spans="1:5" x14ac:dyDescent="0.25">
      <c r="A749" s="48"/>
      <c r="E749" s="47" t="s">
        <v>83</v>
      </c>
    </row>
    <row r="750" spans="1:5" x14ac:dyDescent="0.25">
      <c r="A750" s="48"/>
      <c r="E750" s="47" t="s">
        <v>83</v>
      </c>
    </row>
    <row r="751" spans="1:5" x14ac:dyDescent="0.25">
      <c r="A751" s="48"/>
      <c r="E751" s="47" t="s">
        <v>83</v>
      </c>
    </row>
    <row r="752" spans="1:5" x14ac:dyDescent="0.25">
      <c r="A752" s="48"/>
      <c r="E752" s="47" t="s">
        <v>83</v>
      </c>
    </row>
    <row r="753" spans="1:5" x14ac:dyDescent="0.25">
      <c r="A753" s="48"/>
      <c r="E753" s="47" t="s">
        <v>83</v>
      </c>
    </row>
    <row r="754" spans="1:5" x14ac:dyDescent="0.25">
      <c r="A754" s="48"/>
      <c r="E754" s="47" t="s">
        <v>83</v>
      </c>
    </row>
    <row r="755" spans="1:5" x14ac:dyDescent="0.25">
      <c r="A755" s="48"/>
      <c r="E755" s="47" t="s">
        <v>83</v>
      </c>
    </row>
    <row r="756" spans="1:5" x14ac:dyDescent="0.25">
      <c r="A756" s="48"/>
      <c r="E756" s="47" t="s">
        <v>83</v>
      </c>
    </row>
    <row r="757" spans="1:5" x14ac:dyDescent="0.25">
      <c r="A757" s="48"/>
      <c r="E757" s="47" t="s">
        <v>83</v>
      </c>
    </row>
    <row r="758" spans="1:5" x14ac:dyDescent="0.25">
      <c r="A758" s="48"/>
      <c r="E758" s="47" t="s">
        <v>83</v>
      </c>
    </row>
    <row r="759" spans="1:5" x14ac:dyDescent="0.25">
      <c r="A759" s="48"/>
      <c r="E759" s="47" t="s">
        <v>83</v>
      </c>
    </row>
    <row r="760" spans="1:5" x14ac:dyDescent="0.25">
      <c r="A760" s="48"/>
      <c r="E760" s="47" t="s">
        <v>83</v>
      </c>
    </row>
    <row r="761" spans="1:5" x14ac:dyDescent="0.25">
      <c r="A761" s="48"/>
      <c r="E761" s="47" t="s">
        <v>83</v>
      </c>
    </row>
    <row r="762" spans="1:5" x14ac:dyDescent="0.25">
      <c r="A762" s="48"/>
      <c r="E762" s="47" t="s">
        <v>83</v>
      </c>
    </row>
    <row r="763" spans="1:5" x14ac:dyDescent="0.25">
      <c r="A763" s="48"/>
      <c r="E763" s="47" t="s">
        <v>83</v>
      </c>
    </row>
    <row r="764" spans="1:5" x14ac:dyDescent="0.25">
      <c r="A764" s="48"/>
      <c r="E764" s="47" t="s">
        <v>83</v>
      </c>
    </row>
    <row r="765" spans="1:5" x14ac:dyDescent="0.25">
      <c r="A765" s="48"/>
      <c r="E765" s="47" t="s">
        <v>83</v>
      </c>
    </row>
    <row r="766" spans="1:5" x14ac:dyDescent="0.25">
      <c r="A766" s="48"/>
      <c r="E766" s="47" t="s">
        <v>83</v>
      </c>
    </row>
    <row r="767" spans="1:5" x14ac:dyDescent="0.25">
      <c r="A767" s="48"/>
      <c r="E767" s="47" t="s">
        <v>83</v>
      </c>
    </row>
    <row r="768" spans="1:5" x14ac:dyDescent="0.25">
      <c r="A768" s="48"/>
      <c r="E768" s="47" t="s">
        <v>83</v>
      </c>
    </row>
    <row r="769" spans="1:5" x14ac:dyDescent="0.25">
      <c r="A769" s="48"/>
      <c r="E769" s="47" t="s">
        <v>83</v>
      </c>
    </row>
    <row r="770" spans="1:5" x14ac:dyDescent="0.25">
      <c r="A770" s="48"/>
      <c r="E770" s="47" t="s">
        <v>83</v>
      </c>
    </row>
    <row r="771" spans="1:5" x14ac:dyDescent="0.25">
      <c r="A771" s="48"/>
      <c r="E771" s="47" t="s">
        <v>83</v>
      </c>
    </row>
    <row r="772" spans="1:5" x14ac:dyDescent="0.25">
      <c r="A772" s="48"/>
      <c r="E772" s="47" t="s">
        <v>83</v>
      </c>
    </row>
    <row r="773" spans="1:5" x14ac:dyDescent="0.25">
      <c r="A773" s="48"/>
      <c r="E773" s="47" t="s">
        <v>83</v>
      </c>
    </row>
    <row r="774" spans="1:5" x14ac:dyDescent="0.25">
      <c r="A774" s="48"/>
      <c r="E774" s="47" t="s">
        <v>83</v>
      </c>
    </row>
    <row r="775" spans="1:5" x14ac:dyDescent="0.25">
      <c r="A775" s="48"/>
      <c r="E775" s="47" t="s">
        <v>83</v>
      </c>
    </row>
    <row r="776" spans="1:5" x14ac:dyDescent="0.25">
      <c r="A776" s="48"/>
      <c r="E776" s="47" t="s">
        <v>83</v>
      </c>
    </row>
    <row r="777" spans="1:5" x14ac:dyDescent="0.25">
      <c r="A777" s="48"/>
      <c r="E777" s="47" t="s">
        <v>83</v>
      </c>
    </row>
    <row r="778" spans="1:5" x14ac:dyDescent="0.25">
      <c r="A778" s="48"/>
      <c r="E778" s="47" t="s">
        <v>83</v>
      </c>
    </row>
    <row r="779" spans="1:5" x14ac:dyDescent="0.25">
      <c r="A779" s="48"/>
      <c r="E779" s="47" t="s">
        <v>83</v>
      </c>
    </row>
    <row r="780" spans="1:5" x14ac:dyDescent="0.25">
      <c r="A780" s="48"/>
      <c r="E780" s="47" t="s">
        <v>83</v>
      </c>
    </row>
    <row r="781" spans="1:5" x14ac:dyDescent="0.25">
      <c r="A781" s="48"/>
      <c r="E781" s="47" t="s">
        <v>83</v>
      </c>
    </row>
    <row r="782" spans="1:5" x14ac:dyDescent="0.25">
      <c r="A782" s="48"/>
      <c r="E782" s="47" t="s">
        <v>83</v>
      </c>
    </row>
    <row r="783" spans="1:5" x14ac:dyDescent="0.25">
      <c r="A783" s="48"/>
      <c r="E783" s="47" t="s">
        <v>83</v>
      </c>
    </row>
    <row r="784" spans="1:5" x14ac:dyDescent="0.25">
      <c r="A784" s="48"/>
      <c r="E784" s="47" t="s">
        <v>83</v>
      </c>
    </row>
    <row r="785" spans="1:5" x14ac:dyDescent="0.25">
      <c r="A785" s="48"/>
      <c r="E785" s="47" t="s">
        <v>83</v>
      </c>
    </row>
    <row r="786" spans="1:5" x14ac:dyDescent="0.25">
      <c r="A786" s="48"/>
      <c r="E786" s="47" t="s">
        <v>83</v>
      </c>
    </row>
    <row r="787" spans="1:5" x14ac:dyDescent="0.25">
      <c r="A787" s="48"/>
      <c r="E787" s="47" t="s">
        <v>83</v>
      </c>
    </row>
    <row r="788" spans="1:5" x14ac:dyDescent="0.25">
      <c r="A788" s="48"/>
      <c r="E788" s="47" t="s">
        <v>83</v>
      </c>
    </row>
    <row r="789" spans="1:5" x14ac:dyDescent="0.25">
      <c r="A789" s="48"/>
      <c r="E789" s="47" t="s">
        <v>83</v>
      </c>
    </row>
    <row r="790" spans="1:5" x14ac:dyDescent="0.25">
      <c r="A790" s="48"/>
      <c r="E790" s="47" t="s">
        <v>83</v>
      </c>
    </row>
    <row r="791" spans="1:5" x14ac:dyDescent="0.25">
      <c r="A791" s="48"/>
      <c r="E791" s="47" t="s">
        <v>83</v>
      </c>
    </row>
    <row r="792" spans="1:5" x14ac:dyDescent="0.25">
      <c r="A792" s="48"/>
      <c r="E792" s="47" t="s">
        <v>83</v>
      </c>
    </row>
    <row r="793" spans="1:5" x14ac:dyDescent="0.25">
      <c r="A793" s="48"/>
      <c r="E793" s="47" t="s">
        <v>83</v>
      </c>
    </row>
    <row r="794" spans="1:5" x14ac:dyDescent="0.25">
      <c r="A794" s="48"/>
      <c r="E794" s="47" t="s">
        <v>83</v>
      </c>
    </row>
    <row r="795" spans="1:5" x14ac:dyDescent="0.25">
      <c r="A795" s="48"/>
      <c r="E795" s="47" t="s">
        <v>83</v>
      </c>
    </row>
    <row r="796" spans="1:5" x14ac:dyDescent="0.25">
      <c r="A796" s="48"/>
      <c r="E796" s="47" t="s">
        <v>83</v>
      </c>
    </row>
    <row r="797" spans="1:5" x14ac:dyDescent="0.25">
      <c r="A797" s="48"/>
      <c r="E797" s="47" t="s">
        <v>83</v>
      </c>
    </row>
    <row r="798" spans="1:5" x14ac:dyDescent="0.25">
      <c r="A798" s="48"/>
      <c r="E798" s="47" t="s">
        <v>83</v>
      </c>
    </row>
    <row r="799" spans="1:5" x14ac:dyDescent="0.25">
      <c r="A799" s="48"/>
      <c r="E799" s="47" t="s">
        <v>83</v>
      </c>
    </row>
    <row r="800" spans="1:5" x14ac:dyDescent="0.25">
      <c r="A800" s="48"/>
      <c r="E800" s="47" t="s">
        <v>83</v>
      </c>
    </row>
    <row r="801" spans="1:5" x14ac:dyDescent="0.25">
      <c r="A801" s="48"/>
      <c r="E801" s="47" t="s">
        <v>83</v>
      </c>
    </row>
    <row r="802" spans="1:5" x14ac:dyDescent="0.25">
      <c r="A802" s="48"/>
      <c r="E802" s="47" t="s">
        <v>83</v>
      </c>
    </row>
    <row r="803" spans="1:5" x14ac:dyDescent="0.25">
      <c r="A803" s="48"/>
      <c r="E803" s="47" t="s">
        <v>83</v>
      </c>
    </row>
    <row r="804" spans="1:5" x14ac:dyDescent="0.25">
      <c r="A804" s="48"/>
      <c r="E804" s="47" t="s">
        <v>83</v>
      </c>
    </row>
    <row r="805" spans="1:5" x14ac:dyDescent="0.25">
      <c r="A805" s="48"/>
      <c r="E805" s="47" t="s">
        <v>83</v>
      </c>
    </row>
    <row r="806" spans="1:5" x14ac:dyDescent="0.25">
      <c r="A806" s="48"/>
      <c r="E806" s="47" t="s">
        <v>83</v>
      </c>
    </row>
    <row r="807" spans="1:5" x14ac:dyDescent="0.25">
      <c r="A807" s="48"/>
      <c r="E807" s="47" t="s">
        <v>83</v>
      </c>
    </row>
    <row r="808" spans="1:5" x14ac:dyDescent="0.25">
      <c r="A808" s="48"/>
      <c r="E808" s="47" t="s">
        <v>83</v>
      </c>
    </row>
    <row r="809" spans="1:5" x14ac:dyDescent="0.25">
      <c r="A809" s="48"/>
      <c r="E809" s="47" t="s">
        <v>83</v>
      </c>
    </row>
    <row r="810" spans="1:5" x14ac:dyDescent="0.25">
      <c r="A810" s="48"/>
      <c r="E810" s="47" t="s">
        <v>83</v>
      </c>
    </row>
    <row r="811" spans="1:5" x14ac:dyDescent="0.25">
      <c r="A811" s="48"/>
      <c r="E811" s="47" t="s">
        <v>83</v>
      </c>
    </row>
    <row r="812" spans="1:5" x14ac:dyDescent="0.25">
      <c r="A812" s="48"/>
      <c r="E812" s="47" t="s">
        <v>83</v>
      </c>
    </row>
    <row r="813" spans="1:5" x14ac:dyDescent="0.25">
      <c r="A813" s="48"/>
      <c r="E813" s="47" t="s">
        <v>83</v>
      </c>
    </row>
    <row r="814" spans="1:5" x14ac:dyDescent="0.25">
      <c r="A814" s="48"/>
      <c r="E814" s="47" t="s">
        <v>83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59999389629810485"/>
  </sheetPr>
  <dimension ref="A2:E767"/>
  <sheetViews>
    <sheetView topLeftCell="A376" workbookViewId="0">
      <selection activeCell="H405" sqref="H405"/>
    </sheetView>
  </sheetViews>
  <sheetFormatPr defaultRowHeight="15" x14ac:dyDescent="0.25"/>
  <cols>
    <col min="1" max="1" width="36" style="47" customWidth="1"/>
    <col min="2" max="2" width="15.85546875" style="47" bestFit="1" customWidth="1"/>
    <col min="3" max="3" width="9.140625" style="47"/>
    <col min="4" max="4" width="64.140625" style="47" bestFit="1" customWidth="1"/>
    <col min="5" max="5" width="21.7109375" style="47" customWidth="1"/>
    <col min="6" max="16384" width="9.140625" style="47"/>
  </cols>
  <sheetData>
    <row r="2" spans="1:5" x14ac:dyDescent="0.25">
      <c r="B2" s="47" t="s">
        <v>137</v>
      </c>
      <c r="C2" s="47" t="s">
        <v>151</v>
      </c>
      <c r="D2" s="47" t="s">
        <v>83</v>
      </c>
      <c r="E2" s="61" t="s">
        <v>144</v>
      </c>
    </row>
    <row r="3" spans="1:5" x14ac:dyDescent="0.25">
      <c r="B3" s="47" t="s">
        <v>83</v>
      </c>
      <c r="C3" s="47" t="s">
        <v>83</v>
      </c>
      <c r="D3" s="47" t="s">
        <v>83</v>
      </c>
      <c r="E3" s="61"/>
    </row>
    <row r="4" spans="1:5" x14ac:dyDescent="0.25">
      <c r="B4" s="47" t="s">
        <v>136</v>
      </c>
      <c r="C4" s="47" t="s">
        <v>74</v>
      </c>
      <c r="D4" s="47" t="s">
        <v>67</v>
      </c>
      <c r="E4" s="47" t="s">
        <v>85</v>
      </c>
    </row>
    <row r="5" spans="1:5" x14ac:dyDescent="0.25">
      <c r="A5" s="48" t="str">
        <f>CONCATENATE(B5,C5,D5)</f>
        <v>London2006Biliary tract cancer</v>
      </c>
      <c r="B5" s="47" t="s">
        <v>135</v>
      </c>
      <c r="C5" s="47">
        <v>2006</v>
      </c>
      <c r="D5" s="47" t="s">
        <v>38</v>
      </c>
      <c r="E5" s="47">
        <v>256</v>
      </c>
    </row>
    <row r="6" spans="1:5" x14ac:dyDescent="0.25">
      <c r="A6" s="48" t="str">
        <f t="shared" ref="A6:A69" si="0">CONCATENATE(B6,C6,D6)</f>
        <v>London2006Bladder</v>
      </c>
      <c r="B6" s="47" t="s">
        <v>135</v>
      </c>
      <c r="C6" s="47">
        <v>2006</v>
      </c>
      <c r="D6" s="47" t="s">
        <v>14</v>
      </c>
      <c r="E6" s="47">
        <v>902</v>
      </c>
    </row>
    <row r="7" spans="1:5" x14ac:dyDescent="0.25">
      <c r="A7" s="48" t="str">
        <f t="shared" si="0"/>
        <v>London2006Brain</v>
      </c>
      <c r="B7" s="47" t="s">
        <v>135</v>
      </c>
      <c r="C7" s="47">
        <v>2006</v>
      </c>
      <c r="D7" s="47" t="s">
        <v>15</v>
      </c>
      <c r="E7" s="47">
        <v>459</v>
      </c>
    </row>
    <row r="8" spans="1:5" x14ac:dyDescent="0.25">
      <c r="A8" s="48" t="str">
        <f t="shared" si="0"/>
        <v>London2006Breast</v>
      </c>
      <c r="B8" s="47" t="s">
        <v>135</v>
      </c>
      <c r="C8" s="47">
        <v>2006</v>
      </c>
      <c r="D8" s="47" t="s">
        <v>18</v>
      </c>
      <c r="E8" s="47">
        <v>4321</v>
      </c>
    </row>
    <row r="9" spans="1:5" x14ac:dyDescent="0.25">
      <c r="A9" s="48" t="str">
        <f t="shared" si="0"/>
        <v>London2006Breast (in-situ)</v>
      </c>
      <c r="B9" s="47" t="s">
        <v>135</v>
      </c>
      <c r="C9" s="47">
        <v>2006</v>
      </c>
      <c r="D9" s="47" t="s">
        <v>19</v>
      </c>
      <c r="E9" s="47">
        <v>525</v>
      </c>
    </row>
    <row r="10" spans="1:5" x14ac:dyDescent="0.25">
      <c r="A10" s="48" t="str">
        <f t="shared" si="0"/>
        <v>London2006Cancer of Unknown Primary</v>
      </c>
      <c r="B10" s="47" t="s">
        <v>135</v>
      </c>
      <c r="C10" s="47">
        <v>2006</v>
      </c>
      <c r="D10" s="47" t="s">
        <v>20</v>
      </c>
      <c r="E10" s="47">
        <v>952</v>
      </c>
    </row>
    <row r="11" spans="1:5" x14ac:dyDescent="0.25">
      <c r="A11" s="48" t="str">
        <f t="shared" si="0"/>
        <v>London2006Cervix</v>
      </c>
      <c r="B11" s="47" t="s">
        <v>135</v>
      </c>
      <c r="C11" s="47">
        <v>2006</v>
      </c>
      <c r="D11" s="47" t="s">
        <v>21</v>
      </c>
      <c r="E11" s="47">
        <v>263</v>
      </c>
    </row>
    <row r="12" spans="1:5" x14ac:dyDescent="0.25">
      <c r="A12" s="48" t="str">
        <f t="shared" si="0"/>
        <v>London2006Cervix (in-situ)</v>
      </c>
      <c r="B12" s="47" t="s">
        <v>135</v>
      </c>
      <c r="C12" s="47">
        <v>2006</v>
      </c>
      <c r="D12" s="47" t="s">
        <v>22</v>
      </c>
      <c r="E12" s="47">
        <v>2240</v>
      </c>
    </row>
    <row r="13" spans="1:5" x14ac:dyDescent="0.25">
      <c r="A13" s="48" t="str">
        <f t="shared" si="0"/>
        <v>London2006Colorectal</v>
      </c>
      <c r="B13" s="47" t="s">
        <v>135</v>
      </c>
      <c r="C13" s="47">
        <v>2006</v>
      </c>
      <c r="D13" s="47" t="s">
        <v>23</v>
      </c>
      <c r="E13" s="47">
        <v>3157</v>
      </c>
    </row>
    <row r="14" spans="1:5" x14ac:dyDescent="0.25">
      <c r="A14" s="48" t="str">
        <f t="shared" si="0"/>
        <v>London2006Head and neck – Larynx</v>
      </c>
      <c r="B14" s="47" t="s">
        <v>135</v>
      </c>
      <c r="C14" s="47">
        <v>2006</v>
      </c>
      <c r="D14" s="47" t="s">
        <v>62</v>
      </c>
      <c r="E14" s="47">
        <v>215</v>
      </c>
    </row>
    <row r="15" spans="1:5" x14ac:dyDescent="0.25">
      <c r="A15" s="48" t="str">
        <f t="shared" si="0"/>
        <v>London2006Head and Neck - non specific</v>
      </c>
      <c r="B15" s="47" t="s">
        <v>135</v>
      </c>
      <c r="C15" s="47">
        <v>2006</v>
      </c>
      <c r="D15" s="47" t="s">
        <v>27</v>
      </c>
      <c r="E15" s="47">
        <v>48</v>
      </c>
    </row>
    <row r="16" spans="1:5" x14ac:dyDescent="0.25">
      <c r="A16" s="48" t="str">
        <f t="shared" si="0"/>
        <v>London2006Head and neck - Oral cavity</v>
      </c>
      <c r="B16" s="47" t="s">
        <v>135</v>
      </c>
      <c r="C16" s="47">
        <v>2006</v>
      </c>
      <c r="D16" s="47" t="s">
        <v>24</v>
      </c>
      <c r="E16" s="47">
        <v>249</v>
      </c>
    </row>
    <row r="17" spans="1:5" x14ac:dyDescent="0.25">
      <c r="A17" s="48" t="str">
        <f t="shared" si="0"/>
        <v>London2006Head and neck - Oropharynx</v>
      </c>
      <c r="B17" s="47" t="s">
        <v>135</v>
      </c>
      <c r="C17" s="47">
        <v>2006</v>
      </c>
      <c r="D17" s="47" t="s">
        <v>25</v>
      </c>
      <c r="E17" s="47">
        <v>167</v>
      </c>
    </row>
    <row r="18" spans="1:5" x14ac:dyDescent="0.25">
      <c r="A18" s="48" t="str">
        <f t="shared" si="0"/>
        <v>London2006Head and neck - Other (excl. oral cavity, oropharynx, larynx &amp; thyroid)</v>
      </c>
      <c r="B18" s="47" t="s">
        <v>135</v>
      </c>
      <c r="C18" s="47">
        <v>2006</v>
      </c>
      <c r="D18" s="47" t="s">
        <v>28</v>
      </c>
      <c r="E18" s="47">
        <v>183</v>
      </c>
    </row>
    <row r="19" spans="1:5" x14ac:dyDescent="0.25">
      <c r="A19" s="48" t="str">
        <f t="shared" si="0"/>
        <v>London2006Head and neck – Thyroid</v>
      </c>
      <c r="B19" s="47" t="s">
        <v>135</v>
      </c>
      <c r="C19" s="47">
        <v>2006</v>
      </c>
      <c r="D19" s="47" t="s">
        <v>26</v>
      </c>
      <c r="E19" s="47">
        <v>254</v>
      </c>
    </row>
    <row r="20" spans="1:5" x14ac:dyDescent="0.25">
      <c r="A20" s="48" t="str">
        <f t="shared" si="0"/>
        <v>London2006Hodgkin lymphoma</v>
      </c>
      <c r="B20" s="47" t="s">
        <v>135</v>
      </c>
      <c r="C20" s="47">
        <v>2006</v>
      </c>
      <c r="D20" s="47" t="s">
        <v>29</v>
      </c>
      <c r="E20" s="47">
        <v>199</v>
      </c>
    </row>
    <row r="21" spans="1:5" x14ac:dyDescent="0.25">
      <c r="A21" s="48" t="str">
        <f t="shared" si="0"/>
        <v>London2006Kidney</v>
      </c>
      <c r="B21" s="47" t="s">
        <v>135</v>
      </c>
      <c r="C21" s="47">
        <v>2006</v>
      </c>
      <c r="D21" s="47" t="s">
        <v>31</v>
      </c>
      <c r="E21" s="47">
        <v>568</v>
      </c>
    </row>
    <row r="22" spans="1:5" x14ac:dyDescent="0.25">
      <c r="A22" s="48" t="str">
        <f t="shared" si="0"/>
        <v>London2006Leukaemia: acute myeloid</v>
      </c>
      <c r="B22" s="47" t="s">
        <v>135</v>
      </c>
      <c r="C22" s="47">
        <v>2006</v>
      </c>
      <c r="D22" s="47" t="s">
        <v>33</v>
      </c>
      <c r="E22" s="47">
        <v>301</v>
      </c>
    </row>
    <row r="23" spans="1:5" x14ac:dyDescent="0.25">
      <c r="A23" s="48" t="str">
        <f t="shared" si="0"/>
        <v>London2006Leukaemia: chronic lymphocytic</v>
      </c>
      <c r="B23" s="47" t="s">
        <v>135</v>
      </c>
      <c r="C23" s="47">
        <v>2006</v>
      </c>
      <c r="D23" s="47" t="s">
        <v>34</v>
      </c>
      <c r="E23" s="47">
        <v>256</v>
      </c>
    </row>
    <row r="24" spans="1:5" x14ac:dyDescent="0.25">
      <c r="A24" s="48" t="str">
        <f t="shared" si="0"/>
        <v>London2006Leukaemia: other (all excluding AML and CLL)</v>
      </c>
      <c r="B24" s="47" t="s">
        <v>135</v>
      </c>
      <c r="C24" s="47">
        <v>2006</v>
      </c>
      <c r="D24" s="47" t="s">
        <v>35</v>
      </c>
      <c r="E24" s="47">
        <v>179</v>
      </c>
    </row>
    <row r="25" spans="1:5" x14ac:dyDescent="0.25">
      <c r="A25" s="48" t="str">
        <f t="shared" si="0"/>
        <v>London2006Liver (excl intrahepatic bile duct)</v>
      </c>
      <c r="B25" s="47" t="s">
        <v>135</v>
      </c>
      <c r="C25" s="47">
        <v>2006</v>
      </c>
      <c r="D25" s="47" t="s">
        <v>37</v>
      </c>
      <c r="E25" s="47">
        <v>279</v>
      </c>
    </row>
    <row r="26" spans="1:5" x14ac:dyDescent="0.25">
      <c r="A26" s="48" t="str">
        <f t="shared" si="0"/>
        <v>London2006Lung</v>
      </c>
      <c r="B26" s="47" t="s">
        <v>135</v>
      </c>
      <c r="C26" s="47">
        <v>2006</v>
      </c>
      <c r="D26" s="47" t="s">
        <v>39</v>
      </c>
      <c r="E26" s="47">
        <v>3685</v>
      </c>
    </row>
    <row r="27" spans="1:5" x14ac:dyDescent="0.25">
      <c r="A27" s="48" t="str">
        <f t="shared" si="0"/>
        <v>London2006Melanoma</v>
      </c>
      <c r="B27" s="47" t="s">
        <v>135</v>
      </c>
      <c r="C27" s="47">
        <v>2006</v>
      </c>
      <c r="D27" s="47" t="s">
        <v>40</v>
      </c>
      <c r="E27" s="47">
        <v>797</v>
      </c>
    </row>
    <row r="28" spans="1:5" x14ac:dyDescent="0.25">
      <c r="A28" s="48" t="str">
        <f t="shared" si="0"/>
        <v>London2006Meninges</v>
      </c>
      <c r="B28" s="47" t="s">
        <v>135</v>
      </c>
      <c r="C28" s="47">
        <v>2006</v>
      </c>
      <c r="D28" s="47" t="s">
        <v>16</v>
      </c>
      <c r="E28" s="47">
        <v>180</v>
      </c>
    </row>
    <row r="29" spans="1:5" x14ac:dyDescent="0.25">
      <c r="A29" s="48" t="str">
        <f t="shared" si="0"/>
        <v>London2006Mesothelioma</v>
      </c>
      <c r="B29" s="47" t="s">
        <v>135</v>
      </c>
      <c r="C29" s="47">
        <v>2006</v>
      </c>
      <c r="D29" s="47" t="s">
        <v>41</v>
      </c>
      <c r="E29" s="47">
        <v>239</v>
      </c>
    </row>
    <row r="30" spans="1:5" x14ac:dyDescent="0.25">
      <c r="A30" s="48" t="str">
        <f t="shared" si="0"/>
        <v>London2006Multiple myeloma</v>
      </c>
      <c r="B30" s="47" t="s">
        <v>135</v>
      </c>
      <c r="C30" s="47">
        <v>2006</v>
      </c>
      <c r="D30" s="47" t="s">
        <v>42</v>
      </c>
      <c r="E30" s="47">
        <v>463</v>
      </c>
    </row>
    <row r="31" spans="1:5" x14ac:dyDescent="0.25">
      <c r="A31" s="48" t="str">
        <f t="shared" si="0"/>
        <v>London2006Non-Hodgkin lymphoma</v>
      </c>
      <c r="B31" s="47" t="s">
        <v>135</v>
      </c>
      <c r="C31" s="47">
        <v>2006</v>
      </c>
      <c r="D31" s="47" t="s">
        <v>30</v>
      </c>
      <c r="E31" s="47">
        <v>1065</v>
      </c>
    </row>
    <row r="32" spans="1:5" x14ac:dyDescent="0.25">
      <c r="A32" s="48" t="str">
        <f t="shared" si="0"/>
        <v>London2006Oesophagus</v>
      </c>
      <c r="B32" s="47" t="s">
        <v>135</v>
      </c>
      <c r="C32" s="47">
        <v>2006</v>
      </c>
      <c r="D32" s="47" t="s">
        <v>43</v>
      </c>
      <c r="E32" s="47">
        <v>646</v>
      </c>
    </row>
    <row r="33" spans="1:5" x14ac:dyDescent="0.25">
      <c r="A33" s="48" t="str">
        <f t="shared" si="0"/>
        <v>London2006Other and unspecified urinary</v>
      </c>
      <c r="B33" s="47" t="s">
        <v>135</v>
      </c>
      <c r="C33" s="47">
        <v>2006</v>
      </c>
      <c r="D33" s="47" t="s">
        <v>32</v>
      </c>
      <c r="E33" s="47">
        <v>75</v>
      </c>
    </row>
    <row r="34" spans="1:5" x14ac:dyDescent="0.25">
      <c r="A34" s="48" t="str">
        <f t="shared" si="0"/>
        <v>London2006Other CNS and intracranial tumours</v>
      </c>
      <c r="B34" s="47" t="s">
        <v>135</v>
      </c>
      <c r="C34" s="47">
        <v>2006</v>
      </c>
      <c r="D34" s="47" t="s">
        <v>17</v>
      </c>
      <c r="E34" s="47">
        <v>128</v>
      </c>
    </row>
    <row r="35" spans="1:5" x14ac:dyDescent="0.25">
      <c r="A35" s="48" t="str">
        <f t="shared" si="0"/>
        <v>London2006Other haematological malignancies</v>
      </c>
      <c r="B35" s="47" t="s">
        <v>135</v>
      </c>
      <c r="C35" s="47">
        <v>2006</v>
      </c>
      <c r="D35" s="47" t="s">
        <v>36</v>
      </c>
      <c r="E35" s="47">
        <v>177</v>
      </c>
    </row>
    <row r="36" spans="1:5" x14ac:dyDescent="0.25">
      <c r="A36" s="48" t="str">
        <f t="shared" si="0"/>
        <v>London2006Other malignant neoplasms</v>
      </c>
      <c r="B36" s="47" t="s">
        <v>135</v>
      </c>
      <c r="C36" s="47">
        <v>2006</v>
      </c>
      <c r="D36" s="47" t="s">
        <v>44</v>
      </c>
      <c r="E36" s="47">
        <v>578</v>
      </c>
    </row>
    <row r="37" spans="1:5" x14ac:dyDescent="0.25">
      <c r="A37" s="48" t="str">
        <f t="shared" si="0"/>
        <v>London2006Ovary</v>
      </c>
      <c r="B37" s="47" t="s">
        <v>135</v>
      </c>
      <c r="C37" s="47">
        <v>2006</v>
      </c>
      <c r="D37" s="47" t="s">
        <v>45</v>
      </c>
      <c r="E37" s="47">
        <v>617</v>
      </c>
    </row>
    <row r="38" spans="1:5" x14ac:dyDescent="0.25">
      <c r="A38" s="48" t="str">
        <f t="shared" si="0"/>
        <v>London2006Pancreas</v>
      </c>
      <c r="B38" s="47" t="s">
        <v>135</v>
      </c>
      <c r="C38" s="47">
        <v>2006</v>
      </c>
      <c r="D38" s="47" t="s">
        <v>46</v>
      </c>
      <c r="E38" s="47">
        <v>775</v>
      </c>
    </row>
    <row r="39" spans="1:5" x14ac:dyDescent="0.25">
      <c r="A39" s="48" t="str">
        <f t="shared" si="0"/>
        <v>London2006Prostate</v>
      </c>
      <c r="B39" s="47" t="s">
        <v>135</v>
      </c>
      <c r="C39" s="47">
        <v>2006</v>
      </c>
      <c r="D39" s="47" t="s">
        <v>47</v>
      </c>
      <c r="E39" s="47">
        <v>3407</v>
      </c>
    </row>
    <row r="40" spans="1:5" x14ac:dyDescent="0.25">
      <c r="A40" s="48" t="str">
        <f t="shared" si="0"/>
        <v>London2006Sarcoma: Bone</v>
      </c>
      <c r="B40" s="47" t="s">
        <v>135</v>
      </c>
      <c r="C40" s="47">
        <v>2006</v>
      </c>
      <c r="D40" s="47" t="s">
        <v>49</v>
      </c>
      <c r="E40" s="47">
        <v>69</v>
      </c>
    </row>
    <row r="41" spans="1:5" x14ac:dyDescent="0.25">
      <c r="A41" s="48" t="str">
        <f t="shared" si="0"/>
        <v>London2006Sarcoma: connective and soft tissue</v>
      </c>
      <c r="B41" s="47" t="s">
        <v>135</v>
      </c>
      <c r="C41" s="47">
        <v>2006</v>
      </c>
      <c r="D41" s="47" t="s">
        <v>51</v>
      </c>
      <c r="E41" s="47">
        <v>156</v>
      </c>
    </row>
    <row r="42" spans="1:5" x14ac:dyDescent="0.25">
      <c r="A42" s="48" t="str">
        <f t="shared" si="0"/>
        <v>London2006Stomach</v>
      </c>
      <c r="B42" s="47" t="s">
        <v>135</v>
      </c>
      <c r="C42" s="47">
        <v>2006</v>
      </c>
      <c r="D42" s="47" t="s">
        <v>53</v>
      </c>
      <c r="E42" s="47">
        <v>705</v>
      </c>
    </row>
    <row r="43" spans="1:5" x14ac:dyDescent="0.25">
      <c r="A43" s="48" t="str">
        <f t="shared" si="0"/>
        <v>London2006Testis</v>
      </c>
      <c r="B43" s="47" t="s">
        <v>135</v>
      </c>
      <c r="C43" s="47">
        <v>2006</v>
      </c>
      <c r="D43" s="47" t="s">
        <v>55</v>
      </c>
      <c r="E43" s="47">
        <v>209</v>
      </c>
    </row>
    <row r="44" spans="1:5" x14ac:dyDescent="0.25">
      <c r="A44" s="48" t="str">
        <f t="shared" si="0"/>
        <v>London2006Uterus</v>
      </c>
      <c r="B44" s="47" t="s">
        <v>135</v>
      </c>
      <c r="C44" s="47">
        <v>2006</v>
      </c>
      <c r="D44" s="47" t="s">
        <v>57</v>
      </c>
      <c r="E44" s="47">
        <v>711</v>
      </c>
    </row>
    <row r="45" spans="1:5" x14ac:dyDescent="0.25">
      <c r="A45" s="48" t="str">
        <f t="shared" si="0"/>
        <v>London2006Vulva</v>
      </c>
      <c r="B45" s="47" t="s">
        <v>135</v>
      </c>
      <c r="C45" s="47">
        <v>2006</v>
      </c>
      <c r="D45" s="47" t="s">
        <v>59</v>
      </c>
      <c r="E45" s="47">
        <v>84</v>
      </c>
    </row>
    <row r="46" spans="1:5" x14ac:dyDescent="0.25">
      <c r="A46" s="48" t="str">
        <f t="shared" si="0"/>
        <v>London2006Small Intestine</v>
      </c>
      <c r="B46" s="47" t="s">
        <v>135</v>
      </c>
      <c r="C46" s="47">
        <v>2006</v>
      </c>
      <c r="D46" s="47" t="s">
        <v>88</v>
      </c>
      <c r="E46" s="47">
        <v>73</v>
      </c>
    </row>
    <row r="47" spans="1:5" x14ac:dyDescent="0.25">
      <c r="A47" s="48" t="str">
        <f t="shared" si="0"/>
        <v>London2006Bladder (in-situ)</v>
      </c>
      <c r="B47" s="47" t="s">
        <v>135</v>
      </c>
      <c r="C47" s="47">
        <v>2006</v>
      </c>
      <c r="D47" s="47" t="s">
        <v>94</v>
      </c>
      <c r="E47" s="47">
        <v>503</v>
      </c>
    </row>
    <row r="48" spans="1:5" x14ac:dyDescent="0.25">
      <c r="A48" s="48" t="str">
        <f t="shared" si="0"/>
        <v>London2006CNS unspecified/unknown</v>
      </c>
      <c r="B48" s="47" t="s">
        <v>135</v>
      </c>
      <c r="C48" s="47">
        <v>2006</v>
      </c>
      <c r="D48" s="47" t="s">
        <v>89</v>
      </c>
      <c r="E48" s="47" t="s">
        <v>259</v>
      </c>
    </row>
    <row r="49" spans="1:5" x14ac:dyDescent="0.25">
      <c r="A49" s="48" t="str">
        <f t="shared" si="0"/>
        <v>London2006Penis</v>
      </c>
      <c r="B49" s="47" t="s">
        <v>135</v>
      </c>
      <c r="C49" s="47">
        <v>2006</v>
      </c>
      <c r="D49" s="47" t="s">
        <v>90</v>
      </c>
      <c r="E49" s="47">
        <v>43</v>
      </c>
    </row>
    <row r="50" spans="1:5" x14ac:dyDescent="0.25">
      <c r="A50" s="48" t="str">
        <f t="shared" si="0"/>
        <v>London2006Spinal cord and Cranial nerves</v>
      </c>
      <c r="B50" s="47" t="s">
        <v>135</v>
      </c>
      <c r="C50" s="47">
        <v>2006</v>
      </c>
      <c r="D50" s="47" t="s">
        <v>91</v>
      </c>
      <c r="E50" s="47">
        <v>22</v>
      </c>
    </row>
    <row r="51" spans="1:5" x14ac:dyDescent="0.25">
      <c r="A51" s="48" t="str">
        <f t="shared" si="0"/>
        <v>London2006Intracranial endocrine</v>
      </c>
      <c r="B51" s="47" t="s">
        <v>135</v>
      </c>
      <c r="C51" s="47">
        <v>2006</v>
      </c>
      <c r="D51" s="47" t="s">
        <v>92</v>
      </c>
      <c r="E51" s="47">
        <v>10</v>
      </c>
    </row>
    <row r="52" spans="1:5" x14ac:dyDescent="0.25">
      <c r="A52" s="48" t="str">
        <f t="shared" si="0"/>
        <v>London2006Vagina</v>
      </c>
      <c r="B52" s="47" t="s">
        <v>135</v>
      </c>
      <c r="C52" s="47">
        <v>2006</v>
      </c>
      <c r="D52" s="47" t="s">
        <v>93</v>
      </c>
      <c r="E52" s="47">
        <v>17</v>
      </c>
    </row>
    <row r="53" spans="1:5" x14ac:dyDescent="0.25">
      <c r="A53" s="48" t="str">
        <f t="shared" si="0"/>
        <v>London2006 Total</v>
      </c>
      <c r="B53" s="47" t="s">
        <v>135</v>
      </c>
      <c r="C53" s="47" t="s">
        <v>75</v>
      </c>
      <c r="D53" s="47" t="s">
        <v>83</v>
      </c>
      <c r="E53" s="47">
        <v>31408</v>
      </c>
    </row>
    <row r="54" spans="1:5" x14ac:dyDescent="0.25">
      <c r="A54" s="48" t="str">
        <f t="shared" si="0"/>
        <v>London2007Biliary tract cancer</v>
      </c>
      <c r="B54" s="47" t="s">
        <v>135</v>
      </c>
      <c r="C54" s="47">
        <v>2007</v>
      </c>
      <c r="D54" s="47" t="s">
        <v>38</v>
      </c>
      <c r="E54" s="47">
        <v>198</v>
      </c>
    </row>
    <row r="55" spans="1:5" x14ac:dyDescent="0.25">
      <c r="A55" s="48" t="str">
        <f t="shared" si="0"/>
        <v>London2007Bladder</v>
      </c>
      <c r="B55" s="47" t="s">
        <v>135</v>
      </c>
      <c r="C55" s="47">
        <v>2007</v>
      </c>
      <c r="D55" s="47" t="s">
        <v>14</v>
      </c>
      <c r="E55" s="47">
        <v>973</v>
      </c>
    </row>
    <row r="56" spans="1:5" x14ac:dyDescent="0.25">
      <c r="A56" s="48" t="str">
        <f t="shared" si="0"/>
        <v>London2007Brain</v>
      </c>
      <c r="B56" s="47" t="s">
        <v>135</v>
      </c>
      <c r="C56" s="47">
        <v>2007</v>
      </c>
      <c r="D56" s="47" t="s">
        <v>15</v>
      </c>
      <c r="E56" s="47">
        <v>468</v>
      </c>
    </row>
    <row r="57" spans="1:5" x14ac:dyDescent="0.25">
      <c r="A57" s="48" t="str">
        <f t="shared" si="0"/>
        <v>London2007Breast</v>
      </c>
      <c r="B57" s="47" t="s">
        <v>135</v>
      </c>
      <c r="C57" s="47">
        <v>2007</v>
      </c>
      <c r="D57" s="47" t="s">
        <v>18</v>
      </c>
      <c r="E57" s="47">
        <v>4509</v>
      </c>
    </row>
    <row r="58" spans="1:5" x14ac:dyDescent="0.25">
      <c r="A58" s="48" t="str">
        <f t="shared" si="0"/>
        <v>London2007Breast (in-situ)</v>
      </c>
      <c r="B58" s="47" t="s">
        <v>135</v>
      </c>
      <c r="C58" s="47">
        <v>2007</v>
      </c>
      <c r="D58" s="47" t="s">
        <v>19</v>
      </c>
      <c r="E58" s="47">
        <v>521</v>
      </c>
    </row>
    <row r="59" spans="1:5" x14ac:dyDescent="0.25">
      <c r="A59" s="48" t="str">
        <f t="shared" si="0"/>
        <v>London2007Cancer of Unknown Primary</v>
      </c>
      <c r="B59" s="47" t="s">
        <v>135</v>
      </c>
      <c r="C59" s="47">
        <v>2007</v>
      </c>
      <c r="D59" s="47" t="s">
        <v>20</v>
      </c>
      <c r="E59" s="47">
        <v>867</v>
      </c>
    </row>
    <row r="60" spans="1:5" x14ac:dyDescent="0.25">
      <c r="A60" s="48" t="str">
        <f t="shared" si="0"/>
        <v>London2007Cervix</v>
      </c>
      <c r="B60" s="47" t="s">
        <v>135</v>
      </c>
      <c r="C60" s="47">
        <v>2007</v>
      </c>
      <c r="D60" s="47" t="s">
        <v>21</v>
      </c>
      <c r="E60" s="47">
        <v>279</v>
      </c>
    </row>
    <row r="61" spans="1:5" x14ac:dyDescent="0.25">
      <c r="A61" s="48" t="str">
        <f t="shared" si="0"/>
        <v>London2007Cervix (in-situ)</v>
      </c>
      <c r="B61" s="47" t="s">
        <v>135</v>
      </c>
      <c r="C61" s="47">
        <v>2007</v>
      </c>
      <c r="D61" s="47" t="s">
        <v>22</v>
      </c>
      <c r="E61" s="47">
        <v>2576</v>
      </c>
    </row>
    <row r="62" spans="1:5" x14ac:dyDescent="0.25">
      <c r="A62" s="48" t="str">
        <f t="shared" si="0"/>
        <v>London2007Colorectal</v>
      </c>
      <c r="B62" s="47" t="s">
        <v>135</v>
      </c>
      <c r="C62" s="47">
        <v>2007</v>
      </c>
      <c r="D62" s="47" t="s">
        <v>23</v>
      </c>
      <c r="E62" s="47">
        <v>3170</v>
      </c>
    </row>
    <row r="63" spans="1:5" x14ac:dyDescent="0.25">
      <c r="A63" s="48" t="str">
        <f t="shared" si="0"/>
        <v>London2007Head and neck – Larynx</v>
      </c>
      <c r="B63" s="47" t="s">
        <v>135</v>
      </c>
      <c r="C63" s="47">
        <v>2007</v>
      </c>
      <c r="D63" s="47" t="s">
        <v>62</v>
      </c>
      <c r="E63" s="47">
        <v>233</v>
      </c>
    </row>
    <row r="64" spans="1:5" x14ac:dyDescent="0.25">
      <c r="A64" s="48" t="str">
        <f t="shared" si="0"/>
        <v>London2007Head and Neck - non specific</v>
      </c>
      <c r="B64" s="47" t="s">
        <v>135</v>
      </c>
      <c r="C64" s="47">
        <v>2007</v>
      </c>
      <c r="D64" s="47" t="s">
        <v>27</v>
      </c>
      <c r="E64" s="47">
        <v>40</v>
      </c>
    </row>
    <row r="65" spans="1:5" x14ac:dyDescent="0.25">
      <c r="A65" s="48" t="str">
        <f t="shared" si="0"/>
        <v>London2007Head and neck - Oral cavity</v>
      </c>
      <c r="B65" s="47" t="s">
        <v>135</v>
      </c>
      <c r="C65" s="47">
        <v>2007</v>
      </c>
      <c r="D65" s="47" t="s">
        <v>24</v>
      </c>
      <c r="E65" s="47">
        <v>261</v>
      </c>
    </row>
    <row r="66" spans="1:5" x14ac:dyDescent="0.25">
      <c r="A66" s="48" t="str">
        <f t="shared" si="0"/>
        <v>London2007Head and neck - Oropharynx</v>
      </c>
      <c r="B66" s="47" t="s">
        <v>135</v>
      </c>
      <c r="C66" s="47">
        <v>2007</v>
      </c>
      <c r="D66" s="47" t="s">
        <v>25</v>
      </c>
      <c r="E66" s="47">
        <v>167</v>
      </c>
    </row>
    <row r="67" spans="1:5" x14ac:dyDescent="0.25">
      <c r="A67" s="48" t="str">
        <f t="shared" si="0"/>
        <v>London2007Head and neck - Other (excl. oral cavity, oropharynx, larynx &amp; thyroid)</v>
      </c>
      <c r="B67" s="47" t="s">
        <v>135</v>
      </c>
      <c r="C67" s="47">
        <v>2007</v>
      </c>
      <c r="D67" s="47" t="s">
        <v>28</v>
      </c>
      <c r="E67" s="47">
        <v>177</v>
      </c>
    </row>
    <row r="68" spans="1:5" x14ac:dyDescent="0.25">
      <c r="A68" s="48" t="str">
        <f t="shared" si="0"/>
        <v>London2007Head and neck – Thyroid</v>
      </c>
      <c r="B68" s="47" t="s">
        <v>135</v>
      </c>
      <c r="C68" s="47">
        <v>2007</v>
      </c>
      <c r="D68" s="47" t="s">
        <v>26</v>
      </c>
      <c r="E68" s="47">
        <v>271</v>
      </c>
    </row>
    <row r="69" spans="1:5" x14ac:dyDescent="0.25">
      <c r="A69" s="48" t="str">
        <f t="shared" si="0"/>
        <v>London2007Hodgkin lymphoma</v>
      </c>
      <c r="B69" s="47" t="s">
        <v>135</v>
      </c>
      <c r="C69" s="47">
        <v>2007</v>
      </c>
      <c r="D69" s="47" t="s">
        <v>29</v>
      </c>
      <c r="E69" s="47">
        <v>218</v>
      </c>
    </row>
    <row r="70" spans="1:5" x14ac:dyDescent="0.25">
      <c r="A70" s="48" t="str">
        <f t="shared" ref="A70:A133" si="1">CONCATENATE(B70,C70,D70)</f>
        <v>London2007Kidney</v>
      </c>
      <c r="B70" s="47" t="s">
        <v>135</v>
      </c>
      <c r="C70" s="47">
        <v>2007</v>
      </c>
      <c r="D70" s="47" t="s">
        <v>31</v>
      </c>
      <c r="E70" s="47">
        <v>637</v>
      </c>
    </row>
    <row r="71" spans="1:5" x14ac:dyDescent="0.25">
      <c r="A71" s="48" t="str">
        <f t="shared" si="1"/>
        <v>London2007Leukaemia: acute myeloid</v>
      </c>
      <c r="B71" s="47" t="s">
        <v>135</v>
      </c>
      <c r="C71" s="47">
        <v>2007</v>
      </c>
      <c r="D71" s="47" t="s">
        <v>33</v>
      </c>
      <c r="E71" s="47">
        <v>284</v>
      </c>
    </row>
    <row r="72" spans="1:5" x14ac:dyDescent="0.25">
      <c r="A72" s="48" t="str">
        <f t="shared" si="1"/>
        <v>London2007Leukaemia: chronic lymphocytic</v>
      </c>
      <c r="B72" s="47" t="s">
        <v>135</v>
      </c>
      <c r="C72" s="47">
        <v>2007</v>
      </c>
      <c r="D72" s="47" t="s">
        <v>34</v>
      </c>
      <c r="E72" s="47">
        <v>229</v>
      </c>
    </row>
    <row r="73" spans="1:5" x14ac:dyDescent="0.25">
      <c r="A73" s="48" t="str">
        <f t="shared" si="1"/>
        <v>London2007Leukaemia: other (all excluding AML and CLL)</v>
      </c>
      <c r="B73" s="47" t="s">
        <v>135</v>
      </c>
      <c r="C73" s="47">
        <v>2007</v>
      </c>
      <c r="D73" s="47" t="s">
        <v>35</v>
      </c>
      <c r="E73" s="47">
        <v>166</v>
      </c>
    </row>
    <row r="74" spans="1:5" x14ac:dyDescent="0.25">
      <c r="A74" s="48" t="str">
        <f t="shared" si="1"/>
        <v>London2007Liver (excl intrahepatic bile duct)</v>
      </c>
      <c r="B74" s="47" t="s">
        <v>135</v>
      </c>
      <c r="C74" s="47">
        <v>2007</v>
      </c>
      <c r="D74" s="47" t="s">
        <v>37</v>
      </c>
      <c r="E74" s="47">
        <v>279</v>
      </c>
    </row>
    <row r="75" spans="1:5" x14ac:dyDescent="0.25">
      <c r="A75" s="48" t="str">
        <f t="shared" si="1"/>
        <v>London2007Lung</v>
      </c>
      <c r="B75" s="47" t="s">
        <v>135</v>
      </c>
      <c r="C75" s="47">
        <v>2007</v>
      </c>
      <c r="D75" s="47" t="s">
        <v>39</v>
      </c>
      <c r="E75" s="47">
        <v>3639</v>
      </c>
    </row>
    <row r="76" spans="1:5" x14ac:dyDescent="0.25">
      <c r="A76" s="48" t="str">
        <f t="shared" si="1"/>
        <v>London2007Melanoma</v>
      </c>
      <c r="B76" s="47" t="s">
        <v>135</v>
      </c>
      <c r="C76" s="47">
        <v>2007</v>
      </c>
      <c r="D76" s="47" t="s">
        <v>40</v>
      </c>
      <c r="E76" s="47">
        <v>790</v>
      </c>
    </row>
    <row r="77" spans="1:5" x14ac:dyDescent="0.25">
      <c r="A77" s="48" t="str">
        <f t="shared" si="1"/>
        <v>London2007Meninges</v>
      </c>
      <c r="B77" s="47" t="s">
        <v>135</v>
      </c>
      <c r="C77" s="47">
        <v>2007</v>
      </c>
      <c r="D77" s="47" t="s">
        <v>16</v>
      </c>
      <c r="E77" s="47">
        <v>203</v>
      </c>
    </row>
    <row r="78" spans="1:5" x14ac:dyDescent="0.25">
      <c r="A78" s="48" t="str">
        <f t="shared" si="1"/>
        <v>London2007Mesothelioma</v>
      </c>
      <c r="B78" s="47" t="s">
        <v>135</v>
      </c>
      <c r="C78" s="47">
        <v>2007</v>
      </c>
      <c r="D78" s="47" t="s">
        <v>41</v>
      </c>
      <c r="E78" s="47">
        <v>214</v>
      </c>
    </row>
    <row r="79" spans="1:5" x14ac:dyDescent="0.25">
      <c r="A79" s="48" t="str">
        <f t="shared" si="1"/>
        <v>London2007Multiple myeloma</v>
      </c>
      <c r="B79" s="47" t="s">
        <v>135</v>
      </c>
      <c r="C79" s="47">
        <v>2007</v>
      </c>
      <c r="D79" s="47" t="s">
        <v>42</v>
      </c>
      <c r="E79" s="47">
        <v>508</v>
      </c>
    </row>
    <row r="80" spans="1:5" x14ac:dyDescent="0.25">
      <c r="A80" s="48" t="str">
        <f t="shared" si="1"/>
        <v>London2007Non-Hodgkin lymphoma</v>
      </c>
      <c r="B80" s="47" t="s">
        <v>135</v>
      </c>
      <c r="C80" s="47">
        <v>2007</v>
      </c>
      <c r="D80" s="47" t="s">
        <v>30</v>
      </c>
      <c r="E80" s="47">
        <v>1185</v>
      </c>
    </row>
    <row r="81" spans="1:5" x14ac:dyDescent="0.25">
      <c r="A81" s="48" t="str">
        <f t="shared" si="1"/>
        <v>London2007Oesophagus</v>
      </c>
      <c r="B81" s="47" t="s">
        <v>135</v>
      </c>
      <c r="C81" s="47">
        <v>2007</v>
      </c>
      <c r="D81" s="47" t="s">
        <v>43</v>
      </c>
      <c r="E81" s="47">
        <v>637</v>
      </c>
    </row>
    <row r="82" spans="1:5" x14ac:dyDescent="0.25">
      <c r="A82" s="48" t="str">
        <f t="shared" si="1"/>
        <v>London2007Other and unspecified urinary</v>
      </c>
      <c r="B82" s="47" t="s">
        <v>135</v>
      </c>
      <c r="C82" s="47">
        <v>2007</v>
      </c>
      <c r="D82" s="47" t="s">
        <v>32</v>
      </c>
      <c r="E82" s="47">
        <v>102</v>
      </c>
    </row>
    <row r="83" spans="1:5" x14ac:dyDescent="0.25">
      <c r="A83" s="48" t="str">
        <f t="shared" si="1"/>
        <v>London2007Other CNS and intracranial tumours</v>
      </c>
      <c r="B83" s="47" t="s">
        <v>135</v>
      </c>
      <c r="C83" s="47">
        <v>2007</v>
      </c>
      <c r="D83" s="47" t="s">
        <v>17</v>
      </c>
      <c r="E83" s="47">
        <v>122</v>
      </c>
    </row>
    <row r="84" spans="1:5" x14ac:dyDescent="0.25">
      <c r="A84" s="48" t="str">
        <f t="shared" si="1"/>
        <v>London2007Other haematological malignancies</v>
      </c>
      <c r="B84" s="47" t="s">
        <v>135</v>
      </c>
      <c r="C84" s="47">
        <v>2007</v>
      </c>
      <c r="D84" s="47" t="s">
        <v>36</v>
      </c>
      <c r="E84" s="47">
        <v>160</v>
      </c>
    </row>
    <row r="85" spans="1:5" x14ac:dyDescent="0.25">
      <c r="A85" s="48" t="str">
        <f t="shared" si="1"/>
        <v>London2007Other malignant neoplasms</v>
      </c>
      <c r="B85" s="47" t="s">
        <v>135</v>
      </c>
      <c r="C85" s="47">
        <v>2007</v>
      </c>
      <c r="D85" s="47" t="s">
        <v>44</v>
      </c>
      <c r="E85" s="47">
        <v>559</v>
      </c>
    </row>
    <row r="86" spans="1:5" x14ac:dyDescent="0.25">
      <c r="A86" s="48" t="str">
        <f t="shared" si="1"/>
        <v>London2007Ovary</v>
      </c>
      <c r="B86" s="47" t="s">
        <v>135</v>
      </c>
      <c r="C86" s="47">
        <v>2007</v>
      </c>
      <c r="D86" s="47" t="s">
        <v>45</v>
      </c>
      <c r="E86" s="47">
        <v>641</v>
      </c>
    </row>
    <row r="87" spans="1:5" x14ac:dyDescent="0.25">
      <c r="A87" s="48" t="str">
        <f t="shared" si="1"/>
        <v>London2007Pancreas</v>
      </c>
      <c r="B87" s="47" t="s">
        <v>135</v>
      </c>
      <c r="C87" s="47">
        <v>2007</v>
      </c>
      <c r="D87" s="47" t="s">
        <v>46</v>
      </c>
      <c r="E87" s="47">
        <v>760</v>
      </c>
    </row>
    <row r="88" spans="1:5" x14ac:dyDescent="0.25">
      <c r="A88" s="48" t="str">
        <f t="shared" si="1"/>
        <v>London2007Prostate</v>
      </c>
      <c r="B88" s="47" t="s">
        <v>135</v>
      </c>
      <c r="C88" s="47">
        <v>2007</v>
      </c>
      <c r="D88" s="47" t="s">
        <v>47</v>
      </c>
      <c r="E88" s="47">
        <v>3595</v>
      </c>
    </row>
    <row r="89" spans="1:5" x14ac:dyDescent="0.25">
      <c r="A89" s="48" t="str">
        <f t="shared" si="1"/>
        <v>London2007Sarcoma: Bone</v>
      </c>
      <c r="B89" s="47" t="s">
        <v>135</v>
      </c>
      <c r="C89" s="47">
        <v>2007</v>
      </c>
      <c r="D89" s="47" t="s">
        <v>49</v>
      </c>
      <c r="E89" s="47">
        <v>77</v>
      </c>
    </row>
    <row r="90" spans="1:5" x14ac:dyDescent="0.25">
      <c r="A90" s="48" t="str">
        <f t="shared" si="1"/>
        <v>London2007Sarcoma: connective and soft tissue</v>
      </c>
      <c r="B90" s="47" t="s">
        <v>135</v>
      </c>
      <c r="C90" s="47">
        <v>2007</v>
      </c>
      <c r="D90" s="47" t="s">
        <v>51</v>
      </c>
      <c r="E90" s="47">
        <v>179</v>
      </c>
    </row>
    <row r="91" spans="1:5" x14ac:dyDescent="0.25">
      <c r="A91" s="48" t="str">
        <f t="shared" si="1"/>
        <v>London2007Stomach</v>
      </c>
      <c r="B91" s="47" t="s">
        <v>135</v>
      </c>
      <c r="C91" s="47">
        <v>2007</v>
      </c>
      <c r="D91" s="47" t="s">
        <v>53</v>
      </c>
      <c r="E91" s="47">
        <v>720</v>
      </c>
    </row>
    <row r="92" spans="1:5" x14ac:dyDescent="0.25">
      <c r="A92" s="48" t="str">
        <f t="shared" si="1"/>
        <v>London2007Testis</v>
      </c>
      <c r="B92" s="47" t="s">
        <v>135</v>
      </c>
      <c r="C92" s="47">
        <v>2007</v>
      </c>
      <c r="D92" s="47" t="s">
        <v>55</v>
      </c>
      <c r="E92" s="47">
        <v>211</v>
      </c>
    </row>
    <row r="93" spans="1:5" x14ac:dyDescent="0.25">
      <c r="A93" s="48" t="str">
        <f t="shared" si="1"/>
        <v>London2007Uterus</v>
      </c>
      <c r="B93" s="47" t="s">
        <v>135</v>
      </c>
      <c r="C93" s="47">
        <v>2007</v>
      </c>
      <c r="D93" s="47" t="s">
        <v>57</v>
      </c>
      <c r="E93" s="47">
        <v>757</v>
      </c>
    </row>
    <row r="94" spans="1:5" x14ac:dyDescent="0.25">
      <c r="A94" s="48" t="str">
        <f t="shared" si="1"/>
        <v>London2007Vulva</v>
      </c>
      <c r="B94" s="47" t="s">
        <v>135</v>
      </c>
      <c r="C94" s="47">
        <v>2007</v>
      </c>
      <c r="D94" s="47" t="s">
        <v>59</v>
      </c>
      <c r="E94" s="47">
        <v>91</v>
      </c>
    </row>
    <row r="95" spans="1:5" x14ac:dyDescent="0.25">
      <c r="A95" s="48" t="str">
        <f t="shared" si="1"/>
        <v>London2007Small Intestine</v>
      </c>
      <c r="B95" s="47" t="s">
        <v>135</v>
      </c>
      <c r="C95" s="47">
        <v>2007</v>
      </c>
      <c r="D95" s="47" t="s">
        <v>88</v>
      </c>
      <c r="E95" s="47">
        <v>87</v>
      </c>
    </row>
    <row r="96" spans="1:5" x14ac:dyDescent="0.25">
      <c r="A96" s="48" t="str">
        <f t="shared" si="1"/>
        <v>London2007Bladder (in-situ)</v>
      </c>
      <c r="B96" s="47" t="s">
        <v>135</v>
      </c>
      <c r="C96" s="47">
        <v>2007</v>
      </c>
      <c r="D96" s="47" t="s">
        <v>94</v>
      </c>
      <c r="E96" s="47">
        <v>577</v>
      </c>
    </row>
    <row r="97" spans="1:5" x14ac:dyDescent="0.25">
      <c r="A97" s="48" t="str">
        <f t="shared" si="1"/>
        <v>London2007CNS unspecified/unknown</v>
      </c>
      <c r="B97" s="47" t="s">
        <v>135</v>
      </c>
      <c r="C97" s="47">
        <v>2007</v>
      </c>
      <c r="D97" s="47" t="s">
        <v>89</v>
      </c>
      <c r="E97" s="47" t="s">
        <v>259</v>
      </c>
    </row>
    <row r="98" spans="1:5" x14ac:dyDescent="0.25">
      <c r="A98" s="48" t="str">
        <f t="shared" si="1"/>
        <v>London2007Penis</v>
      </c>
      <c r="B98" s="47" t="s">
        <v>135</v>
      </c>
      <c r="C98" s="47">
        <v>2007</v>
      </c>
      <c r="D98" s="47" t="s">
        <v>90</v>
      </c>
      <c r="E98" s="47">
        <v>41</v>
      </c>
    </row>
    <row r="99" spans="1:5" x14ac:dyDescent="0.25">
      <c r="A99" s="48" t="str">
        <f t="shared" si="1"/>
        <v>London2007Spinal cord and Cranial nerves</v>
      </c>
      <c r="B99" s="47" t="s">
        <v>135</v>
      </c>
      <c r="C99" s="47">
        <v>2007</v>
      </c>
      <c r="D99" s="47" t="s">
        <v>91</v>
      </c>
      <c r="E99" s="47">
        <v>28</v>
      </c>
    </row>
    <row r="100" spans="1:5" x14ac:dyDescent="0.25">
      <c r="A100" s="48" t="str">
        <f t="shared" si="1"/>
        <v>London2007Intracranial endocrine</v>
      </c>
      <c r="B100" s="47" t="s">
        <v>135</v>
      </c>
      <c r="C100" s="47">
        <v>2007</v>
      </c>
      <c r="D100" s="47" t="s">
        <v>92</v>
      </c>
      <c r="E100" s="47">
        <v>14</v>
      </c>
    </row>
    <row r="101" spans="1:5" x14ac:dyDescent="0.25">
      <c r="A101" s="48" t="str">
        <f t="shared" si="1"/>
        <v>London2007Vagina</v>
      </c>
      <c r="B101" s="47" t="s">
        <v>135</v>
      </c>
      <c r="C101" s="47">
        <v>2007</v>
      </c>
      <c r="D101" s="47" t="s">
        <v>93</v>
      </c>
      <c r="E101" s="47">
        <v>22</v>
      </c>
    </row>
    <row r="102" spans="1:5" x14ac:dyDescent="0.25">
      <c r="A102" s="48" t="str">
        <f t="shared" si="1"/>
        <v>London2007 Total</v>
      </c>
      <c r="B102" s="47" t="s">
        <v>135</v>
      </c>
      <c r="C102" s="47" t="s">
        <v>76</v>
      </c>
      <c r="D102" s="47" t="s">
        <v>83</v>
      </c>
      <c r="E102" s="47">
        <v>32443</v>
      </c>
    </row>
    <row r="103" spans="1:5" x14ac:dyDescent="0.25">
      <c r="A103" s="48" t="str">
        <f t="shared" si="1"/>
        <v>London2008Biliary tract cancer</v>
      </c>
      <c r="B103" s="47" t="s">
        <v>135</v>
      </c>
      <c r="C103" s="47">
        <v>2008</v>
      </c>
      <c r="D103" s="47" t="s">
        <v>38</v>
      </c>
      <c r="E103" s="47">
        <v>215</v>
      </c>
    </row>
    <row r="104" spans="1:5" x14ac:dyDescent="0.25">
      <c r="A104" s="48" t="str">
        <f t="shared" si="1"/>
        <v>London2008Bladder</v>
      </c>
      <c r="B104" s="47" t="s">
        <v>135</v>
      </c>
      <c r="C104" s="47">
        <v>2008</v>
      </c>
      <c r="D104" s="47" t="s">
        <v>14</v>
      </c>
      <c r="E104" s="47">
        <v>932</v>
      </c>
    </row>
    <row r="105" spans="1:5" x14ac:dyDescent="0.25">
      <c r="A105" s="48" t="str">
        <f t="shared" si="1"/>
        <v>London2008Brain</v>
      </c>
      <c r="B105" s="47" t="s">
        <v>135</v>
      </c>
      <c r="C105" s="47">
        <v>2008</v>
      </c>
      <c r="D105" s="47" t="s">
        <v>15</v>
      </c>
      <c r="E105" s="47">
        <v>506</v>
      </c>
    </row>
    <row r="106" spans="1:5" x14ac:dyDescent="0.25">
      <c r="A106" s="48" t="str">
        <f t="shared" si="1"/>
        <v>London2008Breast</v>
      </c>
      <c r="B106" s="47" t="s">
        <v>135</v>
      </c>
      <c r="C106" s="47">
        <v>2008</v>
      </c>
      <c r="D106" s="47" t="s">
        <v>18</v>
      </c>
      <c r="E106" s="47">
        <v>4569</v>
      </c>
    </row>
    <row r="107" spans="1:5" x14ac:dyDescent="0.25">
      <c r="A107" s="48" t="str">
        <f t="shared" si="1"/>
        <v>London2008Breast (in-situ)</v>
      </c>
      <c r="B107" s="47" t="s">
        <v>135</v>
      </c>
      <c r="C107" s="47">
        <v>2008</v>
      </c>
      <c r="D107" s="47" t="s">
        <v>19</v>
      </c>
      <c r="E107" s="47">
        <v>532</v>
      </c>
    </row>
    <row r="108" spans="1:5" x14ac:dyDescent="0.25">
      <c r="A108" s="48" t="str">
        <f t="shared" si="1"/>
        <v>London2008Cancer of Unknown Primary</v>
      </c>
      <c r="B108" s="47" t="s">
        <v>135</v>
      </c>
      <c r="C108" s="47">
        <v>2008</v>
      </c>
      <c r="D108" s="47" t="s">
        <v>20</v>
      </c>
      <c r="E108" s="47">
        <v>873</v>
      </c>
    </row>
    <row r="109" spans="1:5" x14ac:dyDescent="0.25">
      <c r="A109" s="48" t="str">
        <f t="shared" si="1"/>
        <v>London2008Cervix</v>
      </c>
      <c r="B109" s="47" t="s">
        <v>135</v>
      </c>
      <c r="C109" s="47">
        <v>2008</v>
      </c>
      <c r="D109" s="47" t="s">
        <v>21</v>
      </c>
      <c r="E109" s="47">
        <v>254</v>
      </c>
    </row>
    <row r="110" spans="1:5" x14ac:dyDescent="0.25">
      <c r="A110" s="48" t="str">
        <f t="shared" si="1"/>
        <v>London2008Cervix (in-situ)</v>
      </c>
      <c r="B110" s="47" t="s">
        <v>135</v>
      </c>
      <c r="C110" s="47">
        <v>2008</v>
      </c>
      <c r="D110" s="47" t="s">
        <v>22</v>
      </c>
      <c r="E110" s="47">
        <v>2436</v>
      </c>
    </row>
    <row r="111" spans="1:5" x14ac:dyDescent="0.25">
      <c r="A111" s="48" t="str">
        <f t="shared" si="1"/>
        <v>London2008Colorectal</v>
      </c>
      <c r="B111" s="47" t="s">
        <v>135</v>
      </c>
      <c r="C111" s="47">
        <v>2008</v>
      </c>
      <c r="D111" s="47" t="s">
        <v>23</v>
      </c>
      <c r="E111" s="47">
        <v>3337</v>
      </c>
    </row>
    <row r="112" spans="1:5" x14ac:dyDescent="0.25">
      <c r="A112" s="48" t="str">
        <f t="shared" si="1"/>
        <v>London2008Head and neck – Larynx</v>
      </c>
      <c r="B112" s="47" t="s">
        <v>135</v>
      </c>
      <c r="C112" s="47">
        <v>2008</v>
      </c>
      <c r="D112" s="47" t="s">
        <v>62</v>
      </c>
      <c r="E112" s="47">
        <v>242</v>
      </c>
    </row>
    <row r="113" spans="1:5" x14ac:dyDescent="0.25">
      <c r="A113" s="48" t="str">
        <f t="shared" si="1"/>
        <v>London2008Head and Neck - non specific</v>
      </c>
      <c r="B113" s="47" t="s">
        <v>135</v>
      </c>
      <c r="C113" s="47">
        <v>2008</v>
      </c>
      <c r="D113" s="47" t="s">
        <v>27</v>
      </c>
      <c r="E113" s="47">
        <v>50</v>
      </c>
    </row>
    <row r="114" spans="1:5" x14ac:dyDescent="0.25">
      <c r="A114" s="48" t="str">
        <f t="shared" si="1"/>
        <v>London2008Head and neck - Oral cavity</v>
      </c>
      <c r="B114" s="47" t="s">
        <v>135</v>
      </c>
      <c r="C114" s="47">
        <v>2008</v>
      </c>
      <c r="D114" s="47" t="s">
        <v>24</v>
      </c>
      <c r="E114" s="47">
        <v>280</v>
      </c>
    </row>
    <row r="115" spans="1:5" x14ac:dyDescent="0.25">
      <c r="A115" s="48" t="str">
        <f t="shared" si="1"/>
        <v>London2008Head and neck - Oropharynx</v>
      </c>
      <c r="B115" s="47" t="s">
        <v>135</v>
      </c>
      <c r="C115" s="47">
        <v>2008</v>
      </c>
      <c r="D115" s="47" t="s">
        <v>25</v>
      </c>
      <c r="E115" s="47">
        <v>182</v>
      </c>
    </row>
    <row r="116" spans="1:5" x14ac:dyDescent="0.25">
      <c r="A116" s="48" t="str">
        <f t="shared" si="1"/>
        <v>London2008Head and neck - Other (excl. oral cavity, oropharynx, larynx &amp; thyroid)</v>
      </c>
      <c r="B116" s="47" t="s">
        <v>135</v>
      </c>
      <c r="C116" s="47">
        <v>2008</v>
      </c>
      <c r="D116" s="47" t="s">
        <v>28</v>
      </c>
      <c r="E116" s="47">
        <v>219</v>
      </c>
    </row>
    <row r="117" spans="1:5" x14ac:dyDescent="0.25">
      <c r="A117" s="48" t="str">
        <f t="shared" si="1"/>
        <v>London2008Head and neck – Thyroid</v>
      </c>
      <c r="B117" s="47" t="s">
        <v>135</v>
      </c>
      <c r="C117" s="47">
        <v>2008</v>
      </c>
      <c r="D117" s="47" t="s">
        <v>26</v>
      </c>
      <c r="E117" s="47">
        <v>314</v>
      </c>
    </row>
    <row r="118" spans="1:5" x14ac:dyDescent="0.25">
      <c r="A118" s="48" t="str">
        <f t="shared" si="1"/>
        <v>London2008Hodgkin lymphoma</v>
      </c>
      <c r="B118" s="47" t="s">
        <v>135</v>
      </c>
      <c r="C118" s="47">
        <v>2008</v>
      </c>
      <c r="D118" s="47" t="s">
        <v>29</v>
      </c>
      <c r="E118" s="47">
        <v>210</v>
      </c>
    </row>
    <row r="119" spans="1:5" x14ac:dyDescent="0.25">
      <c r="A119" s="48" t="str">
        <f t="shared" si="1"/>
        <v>London2008Kidney</v>
      </c>
      <c r="B119" s="47" t="s">
        <v>135</v>
      </c>
      <c r="C119" s="47">
        <v>2008</v>
      </c>
      <c r="D119" s="47" t="s">
        <v>31</v>
      </c>
      <c r="E119" s="47">
        <v>668</v>
      </c>
    </row>
    <row r="120" spans="1:5" x14ac:dyDescent="0.25">
      <c r="A120" s="48" t="str">
        <f t="shared" si="1"/>
        <v>London2008Leukaemia: acute myeloid</v>
      </c>
      <c r="B120" s="47" t="s">
        <v>135</v>
      </c>
      <c r="C120" s="47">
        <v>2008</v>
      </c>
      <c r="D120" s="47" t="s">
        <v>33</v>
      </c>
      <c r="E120" s="47">
        <v>275</v>
      </c>
    </row>
    <row r="121" spans="1:5" x14ac:dyDescent="0.25">
      <c r="A121" s="48" t="str">
        <f t="shared" si="1"/>
        <v>London2008Leukaemia: chronic lymphocytic</v>
      </c>
      <c r="B121" s="47" t="s">
        <v>135</v>
      </c>
      <c r="C121" s="47">
        <v>2008</v>
      </c>
      <c r="D121" s="47" t="s">
        <v>34</v>
      </c>
      <c r="E121" s="47">
        <v>257</v>
      </c>
    </row>
    <row r="122" spans="1:5" x14ac:dyDescent="0.25">
      <c r="A122" s="48" t="str">
        <f t="shared" si="1"/>
        <v>London2008Leukaemia: other (all excluding AML and CLL)</v>
      </c>
      <c r="B122" s="47" t="s">
        <v>135</v>
      </c>
      <c r="C122" s="47">
        <v>2008</v>
      </c>
      <c r="D122" s="47" t="s">
        <v>35</v>
      </c>
      <c r="E122" s="47">
        <v>159</v>
      </c>
    </row>
    <row r="123" spans="1:5" x14ac:dyDescent="0.25">
      <c r="A123" s="48" t="str">
        <f t="shared" si="1"/>
        <v>London2008Liver (excl intrahepatic bile duct)</v>
      </c>
      <c r="B123" s="47" t="s">
        <v>135</v>
      </c>
      <c r="C123" s="47">
        <v>2008</v>
      </c>
      <c r="D123" s="47" t="s">
        <v>37</v>
      </c>
      <c r="E123" s="47">
        <v>274</v>
      </c>
    </row>
    <row r="124" spans="1:5" x14ac:dyDescent="0.25">
      <c r="A124" s="48" t="str">
        <f t="shared" si="1"/>
        <v>London2008Lung</v>
      </c>
      <c r="B124" s="47" t="s">
        <v>135</v>
      </c>
      <c r="C124" s="47">
        <v>2008</v>
      </c>
      <c r="D124" s="47" t="s">
        <v>39</v>
      </c>
      <c r="E124" s="47">
        <v>3661</v>
      </c>
    </row>
    <row r="125" spans="1:5" x14ac:dyDescent="0.25">
      <c r="A125" s="48" t="str">
        <f t="shared" si="1"/>
        <v>London2008Melanoma</v>
      </c>
      <c r="B125" s="47" t="s">
        <v>135</v>
      </c>
      <c r="C125" s="47">
        <v>2008</v>
      </c>
      <c r="D125" s="47" t="s">
        <v>40</v>
      </c>
      <c r="E125" s="47">
        <v>824</v>
      </c>
    </row>
    <row r="126" spans="1:5" x14ac:dyDescent="0.25">
      <c r="A126" s="48" t="str">
        <f t="shared" si="1"/>
        <v>London2008Meninges</v>
      </c>
      <c r="B126" s="47" t="s">
        <v>135</v>
      </c>
      <c r="C126" s="47">
        <v>2008</v>
      </c>
      <c r="D126" s="47" t="s">
        <v>16</v>
      </c>
      <c r="E126" s="47">
        <v>240</v>
      </c>
    </row>
    <row r="127" spans="1:5" x14ac:dyDescent="0.25">
      <c r="A127" s="48" t="str">
        <f t="shared" si="1"/>
        <v>London2008Mesothelioma</v>
      </c>
      <c r="B127" s="47" t="s">
        <v>135</v>
      </c>
      <c r="C127" s="47">
        <v>2008</v>
      </c>
      <c r="D127" s="47" t="s">
        <v>41</v>
      </c>
      <c r="E127" s="47">
        <v>224</v>
      </c>
    </row>
    <row r="128" spans="1:5" x14ac:dyDescent="0.25">
      <c r="A128" s="48" t="str">
        <f t="shared" si="1"/>
        <v>London2008Multiple myeloma</v>
      </c>
      <c r="B128" s="47" t="s">
        <v>135</v>
      </c>
      <c r="C128" s="47">
        <v>2008</v>
      </c>
      <c r="D128" s="47" t="s">
        <v>42</v>
      </c>
      <c r="E128" s="47">
        <v>517</v>
      </c>
    </row>
    <row r="129" spans="1:5" x14ac:dyDescent="0.25">
      <c r="A129" s="48" t="str">
        <f t="shared" si="1"/>
        <v>London2008Non-Hodgkin lymphoma</v>
      </c>
      <c r="B129" s="47" t="s">
        <v>135</v>
      </c>
      <c r="C129" s="47">
        <v>2008</v>
      </c>
      <c r="D129" s="47" t="s">
        <v>30</v>
      </c>
      <c r="E129" s="47">
        <v>1141</v>
      </c>
    </row>
    <row r="130" spans="1:5" x14ac:dyDescent="0.25">
      <c r="A130" s="48" t="str">
        <f t="shared" si="1"/>
        <v>London2008Oesophagus</v>
      </c>
      <c r="B130" s="47" t="s">
        <v>135</v>
      </c>
      <c r="C130" s="47">
        <v>2008</v>
      </c>
      <c r="D130" s="47" t="s">
        <v>43</v>
      </c>
      <c r="E130" s="47">
        <v>612</v>
      </c>
    </row>
    <row r="131" spans="1:5" x14ac:dyDescent="0.25">
      <c r="A131" s="48" t="str">
        <f t="shared" si="1"/>
        <v>London2008Other and unspecified urinary</v>
      </c>
      <c r="B131" s="47" t="s">
        <v>135</v>
      </c>
      <c r="C131" s="47">
        <v>2008</v>
      </c>
      <c r="D131" s="47" t="s">
        <v>32</v>
      </c>
      <c r="E131" s="47">
        <v>72</v>
      </c>
    </row>
    <row r="132" spans="1:5" x14ac:dyDescent="0.25">
      <c r="A132" s="48" t="str">
        <f t="shared" si="1"/>
        <v>London2008Other CNS and intracranial tumours</v>
      </c>
      <c r="B132" s="47" t="s">
        <v>135</v>
      </c>
      <c r="C132" s="47">
        <v>2008</v>
      </c>
      <c r="D132" s="47" t="s">
        <v>17</v>
      </c>
      <c r="E132" s="47">
        <v>151</v>
      </c>
    </row>
    <row r="133" spans="1:5" x14ac:dyDescent="0.25">
      <c r="A133" s="48" t="str">
        <f t="shared" si="1"/>
        <v>London2008Other haematological malignancies</v>
      </c>
      <c r="B133" s="47" t="s">
        <v>135</v>
      </c>
      <c r="C133" s="47">
        <v>2008</v>
      </c>
      <c r="D133" s="47" t="s">
        <v>36</v>
      </c>
      <c r="E133" s="47">
        <v>143</v>
      </c>
    </row>
    <row r="134" spans="1:5" x14ac:dyDescent="0.25">
      <c r="A134" s="48" t="str">
        <f t="shared" ref="A134:A197" si="2">CONCATENATE(B134,C134,D134)</f>
        <v>London2008Other malignant neoplasms</v>
      </c>
      <c r="B134" s="47" t="s">
        <v>135</v>
      </c>
      <c r="C134" s="47">
        <v>2008</v>
      </c>
      <c r="D134" s="47" t="s">
        <v>44</v>
      </c>
      <c r="E134" s="47">
        <v>537</v>
      </c>
    </row>
    <row r="135" spans="1:5" x14ac:dyDescent="0.25">
      <c r="A135" s="48" t="str">
        <f t="shared" si="2"/>
        <v>London2008Ovary</v>
      </c>
      <c r="B135" s="47" t="s">
        <v>135</v>
      </c>
      <c r="C135" s="47">
        <v>2008</v>
      </c>
      <c r="D135" s="47" t="s">
        <v>45</v>
      </c>
      <c r="E135" s="47">
        <v>591</v>
      </c>
    </row>
    <row r="136" spans="1:5" x14ac:dyDescent="0.25">
      <c r="A136" s="48" t="str">
        <f t="shared" si="2"/>
        <v>London2008Pancreas</v>
      </c>
      <c r="B136" s="47" t="s">
        <v>135</v>
      </c>
      <c r="C136" s="47">
        <v>2008</v>
      </c>
      <c r="D136" s="47" t="s">
        <v>46</v>
      </c>
      <c r="E136" s="47">
        <v>771</v>
      </c>
    </row>
    <row r="137" spans="1:5" x14ac:dyDescent="0.25">
      <c r="A137" s="48" t="str">
        <f t="shared" si="2"/>
        <v>London2008Prostate</v>
      </c>
      <c r="B137" s="47" t="s">
        <v>135</v>
      </c>
      <c r="C137" s="47">
        <v>2008</v>
      </c>
      <c r="D137" s="47" t="s">
        <v>47</v>
      </c>
      <c r="E137" s="47">
        <v>3605</v>
      </c>
    </row>
    <row r="138" spans="1:5" x14ac:dyDescent="0.25">
      <c r="A138" s="48" t="str">
        <f t="shared" si="2"/>
        <v>London2008Sarcoma: Bone</v>
      </c>
      <c r="B138" s="47" t="s">
        <v>135</v>
      </c>
      <c r="C138" s="47">
        <v>2008</v>
      </c>
      <c r="D138" s="47" t="s">
        <v>49</v>
      </c>
      <c r="E138" s="47">
        <v>85</v>
      </c>
    </row>
    <row r="139" spans="1:5" x14ac:dyDescent="0.25">
      <c r="A139" s="48" t="str">
        <f t="shared" si="2"/>
        <v>London2008Sarcoma: connective and soft tissue</v>
      </c>
      <c r="B139" s="47" t="s">
        <v>135</v>
      </c>
      <c r="C139" s="47">
        <v>2008</v>
      </c>
      <c r="D139" s="47" t="s">
        <v>51</v>
      </c>
      <c r="E139" s="47">
        <v>194</v>
      </c>
    </row>
    <row r="140" spans="1:5" x14ac:dyDescent="0.25">
      <c r="A140" s="48" t="str">
        <f t="shared" si="2"/>
        <v>London2008Stomach</v>
      </c>
      <c r="B140" s="47" t="s">
        <v>135</v>
      </c>
      <c r="C140" s="47">
        <v>2008</v>
      </c>
      <c r="D140" s="47" t="s">
        <v>53</v>
      </c>
      <c r="E140" s="47">
        <v>706</v>
      </c>
    </row>
    <row r="141" spans="1:5" x14ac:dyDescent="0.25">
      <c r="A141" s="48" t="str">
        <f t="shared" si="2"/>
        <v>London2008Testis</v>
      </c>
      <c r="B141" s="47" t="s">
        <v>135</v>
      </c>
      <c r="C141" s="47">
        <v>2008</v>
      </c>
      <c r="D141" s="47" t="s">
        <v>55</v>
      </c>
      <c r="E141" s="47">
        <v>228</v>
      </c>
    </row>
    <row r="142" spans="1:5" x14ac:dyDescent="0.25">
      <c r="A142" s="48" t="str">
        <f t="shared" si="2"/>
        <v>London2008Uterus</v>
      </c>
      <c r="B142" s="47" t="s">
        <v>135</v>
      </c>
      <c r="C142" s="47">
        <v>2008</v>
      </c>
      <c r="D142" s="47" t="s">
        <v>57</v>
      </c>
      <c r="E142" s="47">
        <v>746</v>
      </c>
    </row>
    <row r="143" spans="1:5" x14ac:dyDescent="0.25">
      <c r="A143" s="48" t="str">
        <f t="shared" si="2"/>
        <v>London2008Vulva</v>
      </c>
      <c r="B143" s="47" t="s">
        <v>135</v>
      </c>
      <c r="C143" s="47">
        <v>2008</v>
      </c>
      <c r="D143" s="47" t="s">
        <v>59</v>
      </c>
      <c r="E143" s="47">
        <v>83</v>
      </c>
    </row>
    <row r="144" spans="1:5" x14ac:dyDescent="0.25">
      <c r="A144" s="48" t="str">
        <f t="shared" si="2"/>
        <v>London2008Small Intestine</v>
      </c>
      <c r="B144" s="47" t="s">
        <v>135</v>
      </c>
      <c r="C144" s="47">
        <v>2008</v>
      </c>
      <c r="D144" s="47" t="s">
        <v>88</v>
      </c>
      <c r="E144" s="47">
        <v>109</v>
      </c>
    </row>
    <row r="145" spans="1:5" x14ac:dyDescent="0.25">
      <c r="A145" s="48" t="str">
        <f t="shared" si="2"/>
        <v>London2008Bladder (in-situ)</v>
      </c>
      <c r="B145" s="47" t="s">
        <v>135</v>
      </c>
      <c r="C145" s="47">
        <v>2008</v>
      </c>
      <c r="D145" s="47" t="s">
        <v>94</v>
      </c>
      <c r="E145" s="47">
        <v>612</v>
      </c>
    </row>
    <row r="146" spans="1:5" x14ac:dyDescent="0.25">
      <c r="A146" s="48" t="str">
        <f t="shared" si="2"/>
        <v>London2008CNS unspecified/unknown</v>
      </c>
      <c r="B146" s="47" t="s">
        <v>135</v>
      </c>
      <c r="C146" s="47">
        <v>2008</v>
      </c>
      <c r="D146" s="47" t="s">
        <v>89</v>
      </c>
      <c r="E146" s="47" t="s">
        <v>259</v>
      </c>
    </row>
    <row r="147" spans="1:5" x14ac:dyDescent="0.25">
      <c r="A147" s="48" t="str">
        <f t="shared" si="2"/>
        <v>London2008Penis</v>
      </c>
      <c r="B147" s="47" t="s">
        <v>135</v>
      </c>
      <c r="C147" s="47">
        <v>2008</v>
      </c>
      <c r="D147" s="47" t="s">
        <v>90</v>
      </c>
      <c r="E147" s="47">
        <v>30</v>
      </c>
    </row>
    <row r="148" spans="1:5" x14ac:dyDescent="0.25">
      <c r="A148" s="48" t="str">
        <f t="shared" si="2"/>
        <v>London2008Spinal cord and Cranial nerves</v>
      </c>
      <c r="B148" s="47" t="s">
        <v>135</v>
      </c>
      <c r="C148" s="47">
        <v>2008</v>
      </c>
      <c r="D148" s="47" t="s">
        <v>91</v>
      </c>
      <c r="E148" s="47">
        <v>14</v>
      </c>
    </row>
    <row r="149" spans="1:5" x14ac:dyDescent="0.25">
      <c r="A149" s="48" t="str">
        <f t="shared" si="2"/>
        <v>London2008Intracranial endocrine</v>
      </c>
      <c r="B149" s="47" t="s">
        <v>135</v>
      </c>
      <c r="C149" s="47">
        <v>2008</v>
      </c>
      <c r="D149" s="47" t="s">
        <v>92</v>
      </c>
      <c r="E149" s="47">
        <v>11</v>
      </c>
    </row>
    <row r="150" spans="1:5" x14ac:dyDescent="0.25">
      <c r="A150" s="48" t="str">
        <f t="shared" si="2"/>
        <v>London2008Vagina</v>
      </c>
      <c r="B150" s="47" t="s">
        <v>135</v>
      </c>
      <c r="C150" s="47">
        <v>2008</v>
      </c>
      <c r="D150" s="47" t="s">
        <v>93</v>
      </c>
      <c r="E150" s="47">
        <v>19</v>
      </c>
    </row>
    <row r="151" spans="1:5" x14ac:dyDescent="0.25">
      <c r="A151" s="48" t="str">
        <f t="shared" si="2"/>
        <v>London2008 Total</v>
      </c>
      <c r="B151" s="47" t="s">
        <v>135</v>
      </c>
      <c r="C151" s="47" t="s">
        <v>77</v>
      </c>
      <c r="D151" s="47" t="s">
        <v>83</v>
      </c>
      <c r="E151" s="47">
        <v>32712</v>
      </c>
    </row>
    <row r="152" spans="1:5" x14ac:dyDescent="0.25">
      <c r="A152" s="48" t="str">
        <f t="shared" si="2"/>
        <v>London2009Biliary tract cancer</v>
      </c>
      <c r="B152" s="47" t="s">
        <v>135</v>
      </c>
      <c r="C152" s="47">
        <v>2009</v>
      </c>
      <c r="D152" s="47" t="s">
        <v>38</v>
      </c>
      <c r="E152" s="47">
        <v>240</v>
      </c>
    </row>
    <row r="153" spans="1:5" x14ac:dyDescent="0.25">
      <c r="A153" s="48" t="str">
        <f t="shared" si="2"/>
        <v>London2009Bladder</v>
      </c>
      <c r="B153" s="47" t="s">
        <v>135</v>
      </c>
      <c r="C153" s="47">
        <v>2009</v>
      </c>
      <c r="D153" s="47" t="s">
        <v>14</v>
      </c>
      <c r="E153" s="47">
        <v>878</v>
      </c>
    </row>
    <row r="154" spans="1:5" x14ac:dyDescent="0.25">
      <c r="A154" s="48" t="str">
        <f t="shared" si="2"/>
        <v>London2009Brain</v>
      </c>
      <c r="B154" s="47" t="s">
        <v>135</v>
      </c>
      <c r="C154" s="47">
        <v>2009</v>
      </c>
      <c r="D154" s="47" t="s">
        <v>15</v>
      </c>
      <c r="E154" s="47">
        <v>493</v>
      </c>
    </row>
    <row r="155" spans="1:5" x14ac:dyDescent="0.25">
      <c r="A155" s="48" t="str">
        <f t="shared" si="2"/>
        <v>London2009Breast</v>
      </c>
      <c r="B155" s="47" t="s">
        <v>135</v>
      </c>
      <c r="C155" s="47">
        <v>2009</v>
      </c>
      <c r="D155" s="47" t="s">
        <v>18</v>
      </c>
      <c r="E155" s="47">
        <v>4751</v>
      </c>
    </row>
    <row r="156" spans="1:5" x14ac:dyDescent="0.25">
      <c r="A156" s="48" t="str">
        <f t="shared" si="2"/>
        <v>London2009Breast (in-situ)</v>
      </c>
      <c r="B156" s="47" t="s">
        <v>135</v>
      </c>
      <c r="C156" s="47">
        <v>2009</v>
      </c>
      <c r="D156" s="47" t="s">
        <v>19</v>
      </c>
      <c r="E156" s="47">
        <v>550</v>
      </c>
    </row>
    <row r="157" spans="1:5" x14ac:dyDescent="0.25">
      <c r="A157" s="48" t="str">
        <f t="shared" si="2"/>
        <v>London2009Cancer of Unknown Primary</v>
      </c>
      <c r="B157" s="47" t="s">
        <v>135</v>
      </c>
      <c r="C157" s="47">
        <v>2009</v>
      </c>
      <c r="D157" s="47" t="s">
        <v>20</v>
      </c>
      <c r="E157" s="47">
        <v>835</v>
      </c>
    </row>
    <row r="158" spans="1:5" x14ac:dyDescent="0.25">
      <c r="A158" s="48" t="str">
        <f t="shared" si="2"/>
        <v>London2009Cervix</v>
      </c>
      <c r="B158" s="47" t="s">
        <v>135</v>
      </c>
      <c r="C158" s="47">
        <v>2009</v>
      </c>
      <c r="D158" s="47" t="s">
        <v>21</v>
      </c>
      <c r="E158" s="47">
        <v>307</v>
      </c>
    </row>
    <row r="159" spans="1:5" x14ac:dyDescent="0.25">
      <c r="A159" s="48" t="str">
        <f t="shared" si="2"/>
        <v>London2009Cervix (in-situ)</v>
      </c>
      <c r="B159" s="47" t="s">
        <v>135</v>
      </c>
      <c r="C159" s="47">
        <v>2009</v>
      </c>
      <c r="D159" s="47" t="s">
        <v>22</v>
      </c>
      <c r="E159" s="47">
        <v>3073</v>
      </c>
    </row>
    <row r="160" spans="1:5" x14ac:dyDescent="0.25">
      <c r="A160" s="48" t="str">
        <f t="shared" si="2"/>
        <v>London2009Colorectal</v>
      </c>
      <c r="B160" s="47" t="s">
        <v>135</v>
      </c>
      <c r="C160" s="47">
        <v>2009</v>
      </c>
      <c r="D160" s="47" t="s">
        <v>23</v>
      </c>
      <c r="E160" s="47">
        <v>3293</v>
      </c>
    </row>
    <row r="161" spans="1:5" x14ac:dyDescent="0.25">
      <c r="A161" s="48" t="str">
        <f t="shared" si="2"/>
        <v>London2009Head and neck – Larynx</v>
      </c>
      <c r="B161" s="47" t="s">
        <v>135</v>
      </c>
      <c r="C161" s="47">
        <v>2009</v>
      </c>
      <c r="D161" s="47" t="s">
        <v>62</v>
      </c>
      <c r="E161" s="47">
        <v>220</v>
      </c>
    </row>
    <row r="162" spans="1:5" x14ac:dyDescent="0.25">
      <c r="A162" s="48" t="str">
        <f t="shared" si="2"/>
        <v>London2009Head and Neck - non specific</v>
      </c>
      <c r="B162" s="47" t="s">
        <v>135</v>
      </c>
      <c r="C162" s="47">
        <v>2009</v>
      </c>
      <c r="D162" s="47" t="s">
        <v>27</v>
      </c>
      <c r="E162" s="47">
        <v>44</v>
      </c>
    </row>
    <row r="163" spans="1:5" x14ac:dyDescent="0.25">
      <c r="A163" s="48" t="str">
        <f t="shared" si="2"/>
        <v>London2009Head and neck - Oral cavity</v>
      </c>
      <c r="B163" s="47" t="s">
        <v>135</v>
      </c>
      <c r="C163" s="47">
        <v>2009</v>
      </c>
      <c r="D163" s="47" t="s">
        <v>24</v>
      </c>
      <c r="E163" s="47">
        <v>288</v>
      </c>
    </row>
    <row r="164" spans="1:5" x14ac:dyDescent="0.25">
      <c r="A164" s="48" t="str">
        <f t="shared" si="2"/>
        <v>London2009Head and neck - Oropharynx</v>
      </c>
      <c r="B164" s="47" t="s">
        <v>135</v>
      </c>
      <c r="C164" s="47">
        <v>2009</v>
      </c>
      <c r="D164" s="47" t="s">
        <v>25</v>
      </c>
      <c r="E164" s="47">
        <v>184</v>
      </c>
    </row>
    <row r="165" spans="1:5" x14ac:dyDescent="0.25">
      <c r="A165" s="48" t="str">
        <f t="shared" si="2"/>
        <v>London2009Head and neck - Other (excl. oral cavity, oropharynx, larynx &amp; thyroid)</v>
      </c>
      <c r="B165" s="47" t="s">
        <v>135</v>
      </c>
      <c r="C165" s="47">
        <v>2009</v>
      </c>
      <c r="D165" s="47" t="s">
        <v>28</v>
      </c>
      <c r="E165" s="47">
        <v>216</v>
      </c>
    </row>
    <row r="166" spans="1:5" x14ac:dyDescent="0.25">
      <c r="A166" s="48" t="str">
        <f t="shared" si="2"/>
        <v>London2009Head and neck – Thyroid</v>
      </c>
      <c r="B166" s="47" t="s">
        <v>135</v>
      </c>
      <c r="C166" s="47">
        <v>2009</v>
      </c>
      <c r="D166" s="47" t="s">
        <v>26</v>
      </c>
      <c r="E166" s="47">
        <v>310</v>
      </c>
    </row>
    <row r="167" spans="1:5" x14ac:dyDescent="0.25">
      <c r="A167" s="48" t="str">
        <f t="shared" si="2"/>
        <v>London2009Hodgkin lymphoma</v>
      </c>
      <c r="B167" s="47" t="s">
        <v>135</v>
      </c>
      <c r="C167" s="47">
        <v>2009</v>
      </c>
      <c r="D167" s="47" t="s">
        <v>29</v>
      </c>
      <c r="E167" s="47">
        <v>239</v>
      </c>
    </row>
    <row r="168" spans="1:5" x14ac:dyDescent="0.25">
      <c r="A168" s="48" t="str">
        <f t="shared" si="2"/>
        <v>London2009Kidney</v>
      </c>
      <c r="B168" s="47" t="s">
        <v>135</v>
      </c>
      <c r="C168" s="47">
        <v>2009</v>
      </c>
      <c r="D168" s="47" t="s">
        <v>31</v>
      </c>
      <c r="E168" s="47">
        <v>675</v>
      </c>
    </row>
    <row r="169" spans="1:5" x14ac:dyDescent="0.25">
      <c r="A169" s="48" t="str">
        <f t="shared" si="2"/>
        <v>London2009Leukaemia: acute myeloid</v>
      </c>
      <c r="B169" s="47" t="s">
        <v>135</v>
      </c>
      <c r="C169" s="47">
        <v>2009</v>
      </c>
      <c r="D169" s="47" t="s">
        <v>33</v>
      </c>
      <c r="E169" s="47">
        <v>299</v>
      </c>
    </row>
    <row r="170" spans="1:5" x14ac:dyDescent="0.25">
      <c r="A170" s="48" t="str">
        <f t="shared" si="2"/>
        <v>London2009Leukaemia: chronic lymphocytic</v>
      </c>
      <c r="B170" s="47" t="s">
        <v>135</v>
      </c>
      <c r="C170" s="47">
        <v>2009</v>
      </c>
      <c r="D170" s="47" t="s">
        <v>34</v>
      </c>
      <c r="E170" s="47">
        <v>284</v>
      </c>
    </row>
    <row r="171" spans="1:5" x14ac:dyDescent="0.25">
      <c r="A171" s="48" t="str">
        <f t="shared" si="2"/>
        <v>London2009Leukaemia: other (all excluding AML and CLL)</v>
      </c>
      <c r="B171" s="47" t="s">
        <v>135</v>
      </c>
      <c r="C171" s="47">
        <v>2009</v>
      </c>
      <c r="D171" s="47" t="s">
        <v>35</v>
      </c>
      <c r="E171" s="47">
        <v>190</v>
      </c>
    </row>
    <row r="172" spans="1:5" x14ac:dyDescent="0.25">
      <c r="A172" s="48" t="str">
        <f t="shared" si="2"/>
        <v>London2009Liver (excl intrahepatic bile duct)</v>
      </c>
      <c r="B172" s="47" t="s">
        <v>135</v>
      </c>
      <c r="C172" s="47">
        <v>2009</v>
      </c>
      <c r="D172" s="47" t="s">
        <v>37</v>
      </c>
      <c r="E172" s="47">
        <v>322</v>
      </c>
    </row>
    <row r="173" spans="1:5" x14ac:dyDescent="0.25">
      <c r="A173" s="48" t="str">
        <f t="shared" si="2"/>
        <v>London2009Lung</v>
      </c>
      <c r="B173" s="47" t="s">
        <v>135</v>
      </c>
      <c r="C173" s="47">
        <v>2009</v>
      </c>
      <c r="D173" s="47" t="s">
        <v>39</v>
      </c>
      <c r="E173" s="47">
        <v>3625</v>
      </c>
    </row>
    <row r="174" spans="1:5" x14ac:dyDescent="0.25">
      <c r="A174" s="48" t="str">
        <f t="shared" si="2"/>
        <v>London2009Melanoma</v>
      </c>
      <c r="B174" s="47" t="s">
        <v>135</v>
      </c>
      <c r="C174" s="47">
        <v>2009</v>
      </c>
      <c r="D174" s="47" t="s">
        <v>40</v>
      </c>
      <c r="E174" s="47">
        <v>851</v>
      </c>
    </row>
    <row r="175" spans="1:5" x14ac:dyDescent="0.25">
      <c r="A175" s="48" t="str">
        <f t="shared" si="2"/>
        <v>London2009Meninges</v>
      </c>
      <c r="B175" s="47" t="s">
        <v>135</v>
      </c>
      <c r="C175" s="47">
        <v>2009</v>
      </c>
      <c r="D175" s="47" t="s">
        <v>16</v>
      </c>
      <c r="E175" s="47">
        <v>207</v>
      </c>
    </row>
    <row r="176" spans="1:5" x14ac:dyDescent="0.25">
      <c r="A176" s="48" t="str">
        <f t="shared" si="2"/>
        <v>London2009Mesothelioma</v>
      </c>
      <c r="B176" s="47" t="s">
        <v>135</v>
      </c>
      <c r="C176" s="47">
        <v>2009</v>
      </c>
      <c r="D176" s="47" t="s">
        <v>41</v>
      </c>
      <c r="E176" s="47">
        <v>246</v>
      </c>
    </row>
    <row r="177" spans="1:5" x14ac:dyDescent="0.25">
      <c r="A177" s="48" t="str">
        <f t="shared" si="2"/>
        <v>London2009Multiple myeloma</v>
      </c>
      <c r="B177" s="47" t="s">
        <v>135</v>
      </c>
      <c r="C177" s="47">
        <v>2009</v>
      </c>
      <c r="D177" s="47" t="s">
        <v>42</v>
      </c>
      <c r="E177" s="47">
        <v>566</v>
      </c>
    </row>
    <row r="178" spans="1:5" x14ac:dyDescent="0.25">
      <c r="A178" s="48" t="str">
        <f t="shared" si="2"/>
        <v>London2009Non-Hodgkin lymphoma</v>
      </c>
      <c r="B178" s="47" t="s">
        <v>135</v>
      </c>
      <c r="C178" s="47">
        <v>2009</v>
      </c>
      <c r="D178" s="47" t="s">
        <v>30</v>
      </c>
      <c r="E178" s="47">
        <v>1237</v>
      </c>
    </row>
    <row r="179" spans="1:5" x14ac:dyDescent="0.25">
      <c r="A179" s="48" t="str">
        <f t="shared" si="2"/>
        <v>London2009Oesophagus</v>
      </c>
      <c r="B179" s="47" t="s">
        <v>135</v>
      </c>
      <c r="C179" s="47">
        <v>2009</v>
      </c>
      <c r="D179" s="47" t="s">
        <v>43</v>
      </c>
      <c r="E179" s="47">
        <v>614</v>
      </c>
    </row>
    <row r="180" spans="1:5" x14ac:dyDescent="0.25">
      <c r="A180" s="48" t="str">
        <f t="shared" si="2"/>
        <v>London2009Other and unspecified urinary</v>
      </c>
      <c r="B180" s="47" t="s">
        <v>135</v>
      </c>
      <c r="C180" s="47">
        <v>2009</v>
      </c>
      <c r="D180" s="47" t="s">
        <v>32</v>
      </c>
      <c r="E180" s="47">
        <v>99</v>
      </c>
    </row>
    <row r="181" spans="1:5" x14ac:dyDescent="0.25">
      <c r="A181" s="48" t="str">
        <f t="shared" si="2"/>
        <v>London2009Other CNS and intracranial tumours</v>
      </c>
      <c r="B181" s="47" t="s">
        <v>135</v>
      </c>
      <c r="C181" s="47">
        <v>2009</v>
      </c>
      <c r="D181" s="47" t="s">
        <v>17</v>
      </c>
      <c r="E181" s="47">
        <v>114</v>
      </c>
    </row>
    <row r="182" spans="1:5" x14ac:dyDescent="0.25">
      <c r="A182" s="48" t="str">
        <f t="shared" si="2"/>
        <v>London2009Other haematological malignancies</v>
      </c>
      <c r="B182" s="47" t="s">
        <v>135</v>
      </c>
      <c r="C182" s="47">
        <v>2009</v>
      </c>
      <c r="D182" s="47" t="s">
        <v>36</v>
      </c>
      <c r="E182" s="47">
        <v>175</v>
      </c>
    </row>
    <row r="183" spans="1:5" x14ac:dyDescent="0.25">
      <c r="A183" s="48" t="str">
        <f t="shared" si="2"/>
        <v>London2009Other malignant neoplasms</v>
      </c>
      <c r="B183" s="47" t="s">
        <v>135</v>
      </c>
      <c r="C183" s="47">
        <v>2009</v>
      </c>
      <c r="D183" s="47" t="s">
        <v>44</v>
      </c>
      <c r="E183" s="47">
        <v>500</v>
      </c>
    </row>
    <row r="184" spans="1:5" x14ac:dyDescent="0.25">
      <c r="A184" s="48" t="str">
        <f t="shared" si="2"/>
        <v>London2009Ovary</v>
      </c>
      <c r="B184" s="47" t="s">
        <v>135</v>
      </c>
      <c r="C184" s="47">
        <v>2009</v>
      </c>
      <c r="D184" s="47" t="s">
        <v>45</v>
      </c>
      <c r="E184" s="47">
        <v>666</v>
      </c>
    </row>
    <row r="185" spans="1:5" x14ac:dyDescent="0.25">
      <c r="A185" s="48" t="str">
        <f t="shared" si="2"/>
        <v>London2009Pancreas</v>
      </c>
      <c r="B185" s="47" t="s">
        <v>135</v>
      </c>
      <c r="C185" s="47">
        <v>2009</v>
      </c>
      <c r="D185" s="47" t="s">
        <v>46</v>
      </c>
      <c r="E185" s="47">
        <v>795</v>
      </c>
    </row>
    <row r="186" spans="1:5" x14ac:dyDescent="0.25">
      <c r="A186" s="48" t="str">
        <f t="shared" si="2"/>
        <v>London2009Prostate</v>
      </c>
      <c r="B186" s="47" t="s">
        <v>135</v>
      </c>
      <c r="C186" s="47">
        <v>2009</v>
      </c>
      <c r="D186" s="47" t="s">
        <v>47</v>
      </c>
      <c r="E186" s="47">
        <v>3989</v>
      </c>
    </row>
    <row r="187" spans="1:5" x14ac:dyDescent="0.25">
      <c r="A187" s="48" t="str">
        <f t="shared" si="2"/>
        <v>London2009Sarcoma: Bone</v>
      </c>
      <c r="B187" s="47" t="s">
        <v>135</v>
      </c>
      <c r="C187" s="47">
        <v>2009</v>
      </c>
      <c r="D187" s="47" t="s">
        <v>49</v>
      </c>
      <c r="E187" s="47">
        <v>65</v>
      </c>
    </row>
    <row r="188" spans="1:5" x14ac:dyDescent="0.25">
      <c r="A188" s="48" t="str">
        <f t="shared" si="2"/>
        <v>London2009Sarcoma: connective and soft tissue</v>
      </c>
      <c r="B188" s="47" t="s">
        <v>135</v>
      </c>
      <c r="C188" s="47">
        <v>2009</v>
      </c>
      <c r="D188" s="47" t="s">
        <v>51</v>
      </c>
      <c r="E188" s="47">
        <v>188</v>
      </c>
    </row>
    <row r="189" spans="1:5" x14ac:dyDescent="0.25">
      <c r="A189" s="48" t="str">
        <f t="shared" si="2"/>
        <v>London2009Stomach</v>
      </c>
      <c r="B189" s="47" t="s">
        <v>135</v>
      </c>
      <c r="C189" s="47">
        <v>2009</v>
      </c>
      <c r="D189" s="47" t="s">
        <v>53</v>
      </c>
      <c r="E189" s="47">
        <v>685</v>
      </c>
    </row>
    <row r="190" spans="1:5" x14ac:dyDescent="0.25">
      <c r="A190" s="48" t="str">
        <f t="shared" si="2"/>
        <v>London2009Testis</v>
      </c>
      <c r="B190" s="47" t="s">
        <v>135</v>
      </c>
      <c r="C190" s="47">
        <v>2009</v>
      </c>
      <c r="D190" s="47" t="s">
        <v>55</v>
      </c>
      <c r="E190" s="47">
        <v>243</v>
      </c>
    </row>
    <row r="191" spans="1:5" x14ac:dyDescent="0.25">
      <c r="A191" s="48" t="str">
        <f t="shared" si="2"/>
        <v>London2009Uterus</v>
      </c>
      <c r="B191" s="47" t="s">
        <v>135</v>
      </c>
      <c r="C191" s="47">
        <v>2009</v>
      </c>
      <c r="D191" s="47" t="s">
        <v>57</v>
      </c>
      <c r="E191" s="47">
        <v>723</v>
      </c>
    </row>
    <row r="192" spans="1:5" x14ac:dyDescent="0.25">
      <c r="A192" s="48" t="str">
        <f t="shared" si="2"/>
        <v>London2009Vulva</v>
      </c>
      <c r="B192" s="47" t="s">
        <v>135</v>
      </c>
      <c r="C192" s="47">
        <v>2009</v>
      </c>
      <c r="D192" s="47" t="s">
        <v>59</v>
      </c>
      <c r="E192" s="47">
        <v>99</v>
      </c>
    </row>
    <row r="193" spans="1:5" x14ac:dyDescent="0.25">
      <c r="A193" s="48" t="str">
        <f t="shared" si="2"/>
        <v>London2009Small Intestine</v>
      </c>
      <c r="B193" s="47" t="s">
        <v>135</v>
      </c>
      <c r="C193" s="47">
        <v>2009</v>
      </c>
      <c r="D193" s="47" t="s">
        <v>88</v>
      </c>
      <c r="E193" s="47">
        <v>109</v>
      </c>
    </row>
    <row r="194" spans="1:5" x14ac:dyDescent="0.25">
      <c r="A194" s="48" t="str">
        <f t="shared" si="2"/>
        <v>London2009Bladder (in-situ)</v>
      </c>
      <c r="B194" s="47" t="s">
        <v>135</v>
      </c>
      <c r="C194" s="47">
        <v>2009</v>
      </c>
      <c r="D194" s="47" t="s">
        <v>94</v>
      </c>
      <c r="E194" s="47">
        <v>678</v>
      </c>
    </row>
    <row r="195" spans="1:5" x14ac:dyDescent="0.25">
      <c r="A195" s="48" t="str">
        <f t="shared" si="2"/>
        <v>London2009CNS unspecified/unknown</v>
      </c>
      <c r="B195" s="47" t="s">
        <v>135</v>
      </c>
      <c r="C195" s="47">
        <v>2009</v>
      </c>
      <c r="D195" s="47" t="s">
        <v>89</v>
      </c>
      <c r="E195" s="47" t="s">
        <v>259</v>
      </c>
    </row>
    <row r="196" spans="1:5" x14ac:dyDescent="0.25">
      <c r="A196" s="48" t="str">
        <f t="shared" si="2"/>
        <v>London2009Penis</v>
      </c>
      <c r="B196" s="47" t="s">
        <v>135</v>
      </c>
      <c r="C196" s="47">
        <v>2009</v>
      </c>
      <c r="D196" s="47" t="s">
        <v>90</v>
      </c>
      <c r="E196" s="47">
        <v>30</v>
      </c>
    </row>
    <row r="197" spans="1:5" x14ac:dyDescent="0.25">
      <c r="A197" s="48" t="str">
        <f t="shared" si="2"/>
        <v>London2009Spinal cord and Cranial nerves</v>
      </c>
      <c r="B197" s="47" t="s">
        <v>135</v>
      </c>
      <c r="C197" s="47">
        <v>2009</v>
      </c>
      <c r="D197" s="47" t="s">
        <v>91</v>
      </c>
      <c r="E197" s="47">
        <v>14</v>
      </c>
    </row>
    <row r="198" spans="1:5" x14ac:dyDescent="0.25">
      <c r="A198" s="48" t="str">
        <f t="shared" ref="A198:A261" si="3">CONCATENATE(B198,C198,D198)</f>
        <v>London2009Intracranial endocrine</v>
      </c>
      <c r="B198" s="47" t="s">
        <v>135</v>
      </c>
      <c r="C198" s="47">
        <v>2009</v>
      </c>
      <c r="D198" s="47" t="s">
        <v>92</v>
      </c>
      <c r="E198" s="47">
        <v>20</v>
      </c>
    </row>
    <row r="199" spans="1:5" x14ac:dyDescent="0.25">
      <c r="A199" s="48" t="str">
        <f t="shared" si="3"/>
        <v>London2009Vagina</v>
      </c>
      <c r="B199" s="47" t="s">
        <v>135</v>
      </c>
      <c r="C199" s="47">
        <v>2009</v>
      </c>
      <c r="D199" s="47" t="s">
        <v>93</v>
      </c>
      <c r="E199" s="47">
        <v>26</v>
      </c>
    </row>
    <row r="200" spans="1:5" x14ac:dyDescent="0.25">
      <c r="A200" s="48" t="str">
        <f t="shared" si="3"/>
        <v>London2009 Total</v>
      </c>
      <c r="B200" s="47" t="s">
        <v>135</v>
      </c>
      <c r="C200" s="47" t="s">
        <v>78</v>
      </c>
      <c r="D200" s="47" t="s">
        <v>83</v>
      </c>
      <c r="E200" s="47">
        <v>34257</v>
      </c>
    </row>
    <row r="201" spans="1:5" x14ac:dyDescent="0.25">
      <c r="A201" s="48" t="str">
        <f t="shared" si="3"/>
        <v>London2010Biliary tract cancer</v>
      </c>
      <c r="B201" s="47" t="s">
        <v>135</v>
      </c>
      <c r="C201" s="47">
        <v>2010</v>
      </c>
      <c r="D201" s="47" t="s">
        <v>38</v>
      </c>
      <c r="E201" s="47">
        <v>249</v>
      </c>
    </row>
    <row r="202" spans="1:5" x14ac:dyDescent="0.25">
      <c r="A202" s="48" t="str">
        <f t="shared" si="3"/>
        <v>London2010Bladder</v>
      </c>
      <c r="B202" s="47" t="s">
        <v>135</v>
      </c>
      <c r="C202" s="47">
        <v>2010</v>
      </c>
      <c r="D202" s="47" t="s">
        <v>14</v>
      </c>
      <c r="E202" s="47">
        <v>832</v>
      </c>
    </row>
    <row r="203" spans="1:5" x14ac:dyDescent="0.25">
      <c r="A203" s="48" t="str">
        <f t="shared" si="3"/>
        <v>London2010Brain</v>
      </c>
      <c r="B203" s="47" t="s">
        <v>135</v>
      </c>
      <c r="C203" s="47">
        <v>2010</v>
      </c>
      <c r="D203" s="47" t="s">
        <v>15</v>
      </c>
      <c r="E203" s="47">
        <v>516</v>
      </c>
    </row>
    <row r="204" spans="1:5" x14ac:dyDescent="0.25">
      <c r="A204" s="48" t="str">
        <f t="shared" si="3"/>
        <v>London2010Breast</v>
      </c>
      <c r="B204" s="47" t="s">
        <v>135</v>
      </c>
      <c r="C204" s="47">
        <v>2010</v>
      </c>
      <c r="D204" s="47" t="s">
        <v>18</v>
      </c>
      <c r="E204" s="47">
        <v>4928</v>
      </c>
    </row>
    <row r="205" spans="1:5" x14ac:dyDescent="0.25">
      <c r="A205" s="48" t="str">
        <f t="shared" si="3"/>
        <v>London2010Breast (in-situ)</v>
      </c>
      <c r="B205" s="47" t="s">
        <v>135</v>
      </c>
      <c r="C205" s="47">
        <v>2010</v>
      </c>
      <c r="D205" s="47" t="s">
        <v>19</v>
      </c>
      <c r="E205" s="47">
        <v>566</v>
      </c>
    </row>
    <row r="206" spans="1:5" x14ac:dyDescent="0.25">
      <c r="A206" s="48" t="str">
        <f t="shared" si="3"/>
        <v>London2010Cancer of Unknown Primary</v>
      </c>
      <c r="B206" s="47" t="s">
        <v>135</v>
      </c>
      <c r="C206" s="47">
        <v>2010</v>
      </c>
      <c r="D206" s="47" t="s">
        <v>20</v>
      </c>
      <c r="E206" s="47">
        <v>843</v>
      </c>
    </row>
    <row r="207" spans="1:5" x14ac:dyDescent="0.25">
      <c r="A207" s="48" t="str">
        <f t="shared" si="3"/>
        <v>London2010Cervix</v>
      </c>
      <c r="B207" s="47" t="s">
        <v>135</v>
      </c>
      <c r="C207" s="47">
        <v>2010</v>
      </c>
      <c r="D207" s="47" t="s">
        <v>21</v>
      </c>
      <c r="E207" s="47">
        <v>277</v>
      </c>
    </row>
    <row r="208" spans="1:5" x14ac:dyDescent="0.25">
      <c r="A208" s="48" t="str">
        <f t="shared" si="3"/>
        <v>London2010Cervix (in-situ)</v>
      </c>
      <c r="B208" s="47" t="s">
        <v>135</v>
      </c>
      <c r="C208" s="47">
        <v>2010</v>
      </c>
      <c r="D208" s="47" t="s">
        <v>22</v>
      </c>
      <c r="E208" s="47">
        <v>2120</v>
      </c>
    </row>
    <row r="209" spans="1:5" x14ac:dyDescent="0.25">
      <c r="A209" s="48" t="str">
        <f t="shared" si="3"/>
        <v>London2010Colorectal</v>
      </c>
      <c r="B209" s="47" t="s">
        <v>135</v>
      </c>
      <c r="C209" s="47">
        <v>2010</v>
      </c>
      <c r="D209" s="47" t="s">
        <v>23</v>
      </c>
      <c r="E209" s="47">
        <v>3236</v>
      </c>
    </row>
    <row r="210" spans="1:5" x14ac:dyDescent="0.25">
      <c r="A210" s="48" t="str">
        <f t="shared" si="3"/>
        <v>London2010Head and neck – Larynx</v>
      </c>
      <c r="B210" s="47" t="s">
        <v>135</v>
      </c>
      <c r="C210" s="47">
        <v>2010</v>
      </c>
      <c r="D210" s="47" t="s">
        <v>62</v>
      </c>
      <c r="E210" s="47">
        <v>202</v>
      </c>
    </row>
    <row r="211" spans="1:5" x14ac:dyDescent="0.25">
      <c r="A211" s="48" t="str">
        <f t="shared" si="3"/>
        <v>London2010Head and Neck - non specific</v>
      </c>
      <c r="B211" s="47" t="s">
        <v>135</v>
      </c>
      <c r="C211" s="47">
        <v>2010</v>
      </c>
      <c r="D211" s="47" t="s">
        <v>27</v>
      </c>
      <c r="E211" s="47">
        <v>69</v>
      </c>
    </row>
    <row r="212" spans="1:5" x14ac:dyDescent="0.25">
      <c r="A212" s="48" t="str">
        <f t="shared" si="3"/>
        <v>London2010Head and neck - Oral cavity</v>
      </c>
      <c r="B212" s="47" t="s">
        <v>135</v>
      </c>
      <c r="C212" s="47">
        <v>2010</v>
      </c>
      <c r="D212" s="47" t="s">
        <v>24</v>
      </c>
      <c r="E212" s="47">
        <v>286</v>
      </c>
    </row>
    <row r="213" spans="1:5" x14ac:dyDescent="0.25">
      <c r="A213" s="48" t="str">
        <f t="shared" si="3"/>
        <v>London2010Head and neck - Oropharynx</v>
      </c>
      <c r="B213" s="47" t="s">
        <v>135</v>
      </c>
      <c r="C213" s="47">
        <v>2010</v>
      </c>
      <c r="D213" s="47" t="s">
        <v>25</v>
      </c>
      <c r="E213" s="47">
        <v>201</v>
      </c>
    </row>
    <row r="214" spans="1:5" x14ac:dyDescent="0.25">
      <c r="A214" s="48" t="str">
        <f t="shared" si="3"/>
        <v>London2010Head and neck - Other (excl. oral cavity, oropharynx, larynx &amp; thyroid)</v>
      </c>
      <c r="B214" s="47" t="s">
        <v>135</v>
      </c>
      <c r="C214" s="47">
        <v>2010</v>
      </c>
      <c r="D214" s="47" t="s">
        <v>28</v>
      </c>
      <c r="E214" s="47">
        <v>189</v>
      </c>
    </row>
    <row r="215" spans="1:5" x14ac:dyDescent="0.25">
      <c r="A215" s="48" t="str">
        <f t="shared" si="3"/>
        <v>London2010Head and neck – Thyroid</v>
      </c>
      <c r="B215" s="47" t="s">
        <v>135</v>
      </c>
      <c r="C215" s="47">
        <v>2010</v>
      </c>
      <c r="D215" s="47" t="s">
        <v>26</v>
      </c>
      <c r="E215" s="47">
        <v>326</v>
      </c>
    </row>
    <row r="216" spans="1:5" x14ac:dyDescent="0.25">
      <c r="A216" s="48" t="str">
        <f t="shared" si="3"/>
        <v>London2010Hodgkin lymphoma</v>
      </c>
      <c r="B216" s="47" t="s">
        <v>135</v>
      </c>
      <c r="C216" s="47">
        <v>2010</v>
      </c>
      <c r="D216" s="47" t="s">
        <v>29</v>
      </c>
      <c r="E216" s="47">
        <v>258</v>
      </c>
    </row>
    <row r="217" spans="1:5" x14ac:dyDescent="0.25">
      <c r="A217" s="48" t="str">
        <f t="shared" si="3"/>
        <v>London2010Kidney</v>
      </c>
      <c r="B217" s="47" t="s">
        <v>135</v>
      </c>
      <c r="C217" s="47">
        <v>2010</v>
      </c>
      <c r="D217" s="47" t="s">
        <v>31</v>
      </c>
      <c r="E217" s="47">
        <v>714</v>
      </c>
    </row>
    <row r="218" spans="1:5" x14ac:dyDescent="0.25">
      <c r="A218" s="48" t="str">
        <f t="shared" si="3"/>
        <v>London2010Leukaemia: acute myeloid</v>
      </c>
      <c r="B218" s="47" t="s">
        <v>135</v>
      </c>
      <c r="C218" s="47">
        <v>2010</v>
      </c>
      <c r="D218" s="47" t="s">
        <v>33</v>
      </c>
      <c r="E218" s="47">
        <v>312</v>
      </c>
    </row>
    <row r="219" spans="1:5" x14ac:dyDescent="0.25">
      <c r="A219" s="48" t="str">
        <f t="shared" si="3"/>
        <v>London2010Leukaemia: chronic lymphocytic</v>
      </c>
      <c r="B219" s="47" t="s">
        <v>135</v>
      </c>
      <c r="C219" s="47">
        <v>2010</v>
      </c>
      <c r="D219" s="47" t="s">
        <v>34</v>
      </c>
      <c r="E219" s="47">
        <v>248</v>
      </c>
    </row>
    <row r="220" spans="1:5" x14ac:dyDescent="0.25">
      <c r="A220" s="48" t="str">
        <f t="shared" si="3"/>
        <v>London2010Leukaemia: other (all excluding AML and CLL)</v>
      </c>
      <c r="B220" s="47" t="s">
        <v>135</v>
      </c>
      <c r="C220" s="47">
        <v>2010</v>
      </c>
      <c r="D220" s="47" t="s">
        <v>35</v>
      </c>
      <c r="E220" s="47">
        <v>179</v>
      </c>
    </row>
    <row r="221" spans="1:5" x14ac:dyDescent="0.25">
      <c r="A221" s="48" t="str">
        <f t="shared" si="3"/>
        <v>London2010Liver (excl intrahepatic bile duct)</v>
      </c>
      <c r="B221" s="47" t="s">
        <v>135</v>
      </c>
      <c r="C221" s="47">
        <v>2010</v>
      </c>
      <c r="D221" s="47" t="s">
        <v>37</v>
      </c>
      <c r="E221" s="47">
        <v>370</v>
      </c>
    </row>
    <row r="222" spans="1:5" x14ac:dyDescent="0.25">
      <c r="A222" s="48" t="str">
        <f t="shared" si="3"/>
        <v>London2010Lung</v>
      </c>
      <c r="B222" s="47" t="s">
        <v>135</v>
      </c>
      <c r="C222" s="47">
        <v>2010</v>
      </c>
      <c r="D222" s="47" t="s">
        <v>39</v>
      </c>
      <c r="E222" s="47">
        <v>3553</v>
      </c>
    </row>
    <row r="223" spans="1:5" x14ac:dyDescent="0.25">
      <c r="A223" s="48" t="str">
        <f t="shared" si="3"/>
        <v>London2010Melanoma</v>
      </c>
      <c r="B223" s="47" t="s">
        <v>135</v>
      </c>
      <c r="C223" s="47">
        <v>2010</v>
      </c>
      <c r="D223" s="47" t="s">
        <v>40</v>
      </c>
      <c r="E223" s="47">
        <v>867</v>
      </c>
    </row>
    <row r="224" spans="1:5" x14ac:dyDescent="0.25">
      <c r="A224" s="48" t="str">
        <f t="shared" si="3"/>
        <v>London2010Meninges</v>
      </c>
      <c r="B224" s="47" t="s">
        <v>135</v>
      </c>
      <c r="C224" s="47">
        <v>2010</v>
      </c>
      <c r="D224" s="47" t="s">
        <v>16</v>
      </c>
      <c r="E224" s="47">
        <v>163</v>
      </c>
    </row>
    <row r="225" spans="1:5" x14ac:dyDescent="0.25">
      <c r="A225" s="48" t="str">
        <f t="shared" si="3"/>
        <v>London2010Mesothelioma</v>
      </c>
      <c r="B225" s="47" t="s">
        <v>135</v>
      </c>
      <c r="C225" s="47">
        <v>2010</v>
      </c>
      <c r="D225" s="47" t="s">
        <v>41</v>
      </c>
      <c r="E225" s="47">
        <v>220</v>
      </c>
    </row>
    <row r="226" spans="1:5" x14ac:dyDescent="0.25">
      <c r="A226" s="48" t="str">
        <f t="shared" si="3"/>
        <v>London2010Multiple myeloma</v>
      </c>
      <c r="B226" s="47" t="s">
        <v>135</v>
      </c>
      <c r="C226" s="47">
        <v>2010</v>
      </c>
      <c r="D226" s="47" t="s">
        <v>42</v>
      </c>
      <c r="E226" s="47">
        <v>508</v>
      </c>
    </row>
    <row r="227" spans="1:5" x14ac:dyDescent="0.25">
      <c r="A227" s="48" t="str">
        <f t="shared" si="3"/>
        <v>London2010Non-Hodgkin lymphoma</v>
      </c>
      <c r="B227" s="47" t="s">
        <v>135</v>
      </c>
      <c r="C227" s="47">
        <v>2010</v>
      </c>
      <c r="D227" s="47" t="s">
        <v>30</v>
      </c>
      <c r="E227" s="47">
        <v>1196</v>
      </c>
    </row>
    <row r="228" spans="1:5" x14ac:dyDescent="0.25">
      <c r="A228" s="48" t="str">
        <f t="shared" si="3"/>
        <v>London2010Oesophagus</v>
      </c>
      <c r="B228" s="47" t="s">
        <v>135</v>
      </c>
      <c r="C228" s="47">
        <v>2010</v>
      </c>
      <c r="D228" s="47" t="s">
        <v>43</v>
      </c>
      <c r="E228" s="47">
        <v>625</v>
      </c>
    </row>
    <row r="229" spans="1:5" x14ac:dyDescent="0.25">
      <c r="A229" s="48" t="str">
        <f t="shared" si="3"/>
        <v>London2010Other and unspecified urinary</v>
      </c>
      <c r="B229" s="47" t="s">
        <v>135</v>
      </c>
      <c r="C229" s="47">
        <v>2010</v>
      </c>
      <c r="D229" s="47" t="s">
        <v>32</v>
      </c>
      <c r="E229" s="47">
        <v>112</v>
      </c>
    </row>
    <row r="230" spans="1:5" x14ac:dyDescent="0.25">
      <c r="A230" s="48" t="str">
        <f t="shared" si="3"/>
        <v>London2010Other CNS and intracranial tumours</v>
      </c>
      <c r="B230" s="47" t="s">
        <v>135</v>
      </c>
      <c r="C230" s="47">
        <v>2010</v>
      </c>
      <c r="D230" s="47" t="s">
        <v>17</v>
      </c>
      <c r="E230" s="47">
        <v>92</v>
      </c>
    </row>
    <row r="231" spans="1:5" x14ac:dyDescent="0.25">
      <c r="A231" s="48" t="str">
        <f t="shared" si="3"/>
        <v>London2010Other haematological malignancies</v>
      </c>
      <c r="B231" s="47" t="s">
        <v>135</v>
      </c>
      <c r="C231" s="47">
        <v>2010</v>
      </c>
      <c r="D231" s="47" t="s">
        <v>36</v>
      </c>
      <c r="E231" s="47">
        <v>163</v>
      </c>
    </row>
    <row r="232" spans="1:5" x14ac:dyDescent="0.25">
      <c r="A232" s="48" t="str">
        <f t="shared" si="3"/>
        <v>London2010Other malignant neoplasms</v>
      </c>
      <c r="B232" s="47" t="s">
        <v>135</v>
      </c>
      <c r="C232" s="47">
        <v>2010</v>
      </c>
      <c r="D232" s="47" t="s">
        <v>44</v>
      </c>
      <c r="E232" s="47">
        <v>532</v>
      </c>
    </row>
    <row r="233" spans="1:5" x14ac:dyDescent="0.25">
      <c r="A233" s="48" t="str">
        <f t="shared" si="3"/>
        <v>London2010Ovary</v>
      </c>
      <c r="B233" s="47" t="s">
        <v>135</v>
      </c>
      <c r="C233" s="47">
        <v>2010</v>
      </c>
      <c r="D233" s="47" t="s">
        <v>45</v>
      </c>
      <c r="E233" s="47">
        <v>691</v>
      </c>
    </row>
    <row r="234" spans="1:5" x14ac:dyDescent="0.25">
      <c r="A234" s="48" t="str">
        <f t="shared" si="3"/>
        <v>London2010Pancreas</v>
      </c>
      <c r="B234" s="47" t="s">
        <v>135</v>
      </c>
      <c r="C234" s="47">
        <v>2010</v>
      </c>
      <c r="D234" s="47" t="s">
        <v>46</v>
      </c>
      <c r="E234" s="47">
        <v>823</v>
      </c>
    </row>
    <row r="235" spans="1:5" x14ac:dyDescent="0.25">
      <c r="A235" s="48" t="str">
        <f t="shared" si="3"/>
        <v>London2010Prostate</v>
      </c>
      <c r="B235" s="47" t="s">
        <v>135</v>
      </c>
      <c r="C235" s="47">
        <v>2010</v>
      </c>
      <c r="D235" s="47" t="s">
        <v>47</v>
      </c>
      <c r="E235" s="47">
        <v>3882</v>
      </c>
    </row>
    <row r="236" spans="1:5" x14ac:dyDescent="0.25">
      <c r="A236" s="48" t="str">
        <f t="shared" si="3"/>
        <v>London2010Sarcoma: Bone</v>
      </c>
      <c r="B236" s="47" t="s">
        <v>135</v>
      </c>
      <c r="C236" s="47">
        <v>2010</v>
      </c>
      <c r="D236" s="47" t="s">
        <v>49</v>
      </c>
      <c r="E236" s="47">
        <v>76</v>
      </c>
    </row>
    <row r="237" spans="1:5" x14ac:dyDescent="0.25">
      <c r="A237" s="48" t="str">
        <f t="shared" si="3"/>
        <v>London2010Sarcoma: connective and soft tissue</v>
      </c>
      <c r="B237" s="47" t="s">
        <v>135</v>
      </c>
      <c r="C237" s="47">
        <v>2010</v>
      </c>
      <c r="D237" s="47" t="s">
        <v>51</v>
      </c>
      <c r="E237" s="47">
        <v>214</v>
      </c>
    </row>
    <row r="238" spans="1:5" x14ac:dyDescent="0.25">
      <c r="A238" s="48" t="str">
        <f t="shared" si="3"/>
        <v>London2010Stomach</v>
      </c>
      <c r="B238" s="47" t="s">
        <v>135</v>
      </c>
      <c r="C238" s="47">
        <v>2010</v>
      </c>
      <c r="D238" s="47" t="s">
        <v>53</v>
      </c>
      <c r="E238" s="47">
        <v>649</v>
      </c>
    </row>
    <row r="239" spans="1:5" x14ac:dyDescent="0.25">
      <c r="A239" s="48" t="str">
        <f t="shared" si="3"/>
        <v>London2010Testis</v>
      </c>
      <c r="B239" s="47" t="s">
        <v>135</v>
      </c>
      <c r="C239" s="47">
        <v>2010</v>
      </c>
      <c r="D239" s="47" t="s">
        <v>55</v>
      </c>
      <c r="E239" s="47">
        <v>209</v>
      </c>
    </row>
    <row r="240" spans="1:5" x14ac:dyDescent="0.25">
      <c r="A240" s="48" t="str">
        <f t="shared" si="3"/>
        <v>London2010Uterus</v>
      </c>
      <c r="B240" s="47" t="s">
        <v>135</v>
      </c>
      <c r="C240" s="47">
        <v>2010</v>
      </c>
      <c r="D240" s="47" t="s">
        <v>57</v>
      </c>
      <c r="E240" s="47">
        <v>807</v>
      </c>
    </row>
    <row r="241" spans="1:5" x14ac:dyDescent="0.25">
      <c r="A241" s="48" t="str">
        <f t="shared" si="3"/>
        <v>London2010Vulva</v>
      </c>
      <c r="B241" s="47" t="s">
        <v>135</v>
      </c>
      <c r="C241" s="47">
        <v>2010</v>
      </c>
      <c r="D241" s="47" t="s">
        <v>59</v>
      </c>
      <c r="E241" s="47">
        <v>72</v>
      </c>
    </row>
    <row r="242" spans="1:5" x14ac:dyDescent="0.25">
      <c r="A242" s="48" t="str">
        <f t="shared" si="3"/>
        <v>London2010Small Intestine</v>
      </c>
      <c r="B242" s="47" t="s">
        <v>135</v>
      </c>
      <c r="C242" s="47">
        <v>2010</v>
      </c>
      <c r="D242" s="47" t="s">
        <v>88</v>
      </c>
      <c r="E242" s="47">
        <v>103</v>
      </c>
    </row>
    <row r="243" spans="1:5" x14ac:dyDescent="0.25">
      <c r="A243" s="48" t="str">
        <f t="shared" si="3"/>
        <v>London2010Bladder (in-situ)</v>
      </c>
      <c r="B243" s="47" t="s">
        <v>135</v>
      </c>
      <c r="C243" s="47">
        <v>2010</v>
      </c>
      <c r="D243" s="47" t="s">
        <v>94</v>
      </c>
      <c r="E243" s="47">
        <v>660</v>
      </c>
    </row>
    <row r="244" spans="1:5" x14ac:dyDescent="0.25">
      <c r="A244" s="48" t="str">
        <f t="shared" si="3"/>
        <v>London2010CNS unspecified/unknown</v>
      </c>
      <c r="B244" s="47" t="s">
        <v>135</v>
      </c>
      <c r="C244" s="47">
        <v>2010</v>
      </c>
      <c r="D244" s="47" t="s">
        <v>89</v>
      </c>
      <c r="E244" s="47" t="s">
        <v>259</v>
      </c>
    </row>
    <row r="245" spans="1:5" x14ac:dyDescent="0.25">
      <c r="A245" s="48" t="str">
        <f t="shared" si="3"/>
        <v>London2010Penis</v>
      </c>
      <c r="B245" s="47" t="s">
        <v>135</v>
      </c>
      <c r="C245" s="47">
        <v>2010</v>
      </c>
      <c r="D245" s="47" t="s">
        <v>90</v>
      </c>
      <c r="E245" s="47">
        <v>47</v>
      </c>
    </row>
    <row r="246" spans="1:5" x14ac:dyDescent="0.25">
      <c r="A246" s="48" t="str">
        <f t="shared" si="3"/>
        <v>London2010Spinal cord and Cranial nerves</v>
      </c>
      <c r="B246" s="47" t="s">
        <v>135</v>
      </c>
      <c r="C246" s="47">
        <v>2010</v>
      </c>
      <c r="D246" s="47" t="s">
        <v>91</v>
      </c>
      <c r="E246" s="47">
        <v>16</v>
      </c>
    </row>
    <row r="247" spans="1:5" x14ac:dyDescent="0.25">
      <c r="A247" s="48" t="str">
        <f t="shared" si="3"/>
        <v>London2010Intracranial endocrine</v>
      </c>
      <c r="B247" s="47" t="s">
        <v>135</v>
      </c>
      <c r="C247" s="47">
        <v>2010</v>
      </c>
      <c r="D247" s="47" t="s">
        <v>92</v>
      </c>
      <c r="E247" s="47">
        <v>13</v>
      </c>
    </row>
    <row r="248" spans="1:5" x14ac:dyDescent="0.25">
      <c r="A248" s="48" t="str">
        <f t="shared" si="3"/>
        <v>London2010Vagina</v>
      </c>
      <c r="B248" s="47" t="s">
        <v>135</v>
      </c>
      <c r="C248" s="47">
        <v>2010</v>
      </c>
      <c r="D248" s="47" t="s">
        <v>93</v>
      </c>
      <c r="E248" s="47">
        <v>30</v>
      </c>
    </row>
    <row r="249" spans="1:5" x14ac:dyDescent="0.25">
      <c r="A249" s="48" t="str">
        <f t="shared" si="3"/>
        <v>London2010 Total</v>
      </c>
      <c r="B249" s="47" t="s">
        <v>135</v>
      </c>
      <c r="C249" s="47" t="s">
        <v>79</v>
      </c>
      <c r="D249" s="47" t="s">
        <v>83</v>
      </c>
      <c r="E249" s="47">
        <v>33245</v>
      </c>
    </row>
    <row r="250" spans="1:5" x14ac:dyDescent="0.25">
      <c r="A250" s="48" t="str">
        <f t="shared" si="3"/>
        <v>London2011Biliary tract cancer</v>
      </c>
      <c r="B250" s="47" t="s">
        <v>135</v>
      </c>
      <c r="C250" s="47">
        <v>2011</v>
      </c>
      <c r="D250" s="47" t="s">
        <v>38</v>
      </c>
      <c r="E250" s="47">
        <v>249</v>
      </c>
    </row>
    <row r="251" spans="1:5" x14ac:dyDescent="0.25">
      <c r="A251" s="48" t="str">
        <f t="shared" si="3"/>
        <v>London2011Bladder</v>
      </c>
      <c r="B251" s="47" t="s">
        <v>135</v>
      </c>
      <c r="C251" s="47">
        <v>2011</v>
      </c>
      <c r="D251" s="47" t="s">
        <v>14</v>
      </c>
      <c r="E251" s="47">
        <v>847</v>
      </c>
    </row>
    <row r="252" spans="1:5" x14ac:dyDescent="0.25">
      <c r="A252" s="48" t="str">
        <f t="shared" si="3"/>
        <v>London2011Brain</v>
      </c>
      <c r="B252" s="47" t="s">
        <v>135</v>
      </c>
      <c r="C252" s="47">
        <v>2011</v>
      </c>
      <c r="D252" s="47" t="s">
        <v>15</v>
      </c>
      <c r="E252" s="47">
        <v>493</v>
      </c>
    </row>
    <row r="253" spans="1:5" x14ac:dyDescent="0.25">
      <c r="A253" s="48" t="str">
        <f t="shared" si="3"/>
        <v>London2011Breast</v>
      </c>
      <c r="B253" s="47" t="s">
        <v>135</v>
      </c>
      <c r="C253" s="47">
        <v>2011</v>
      </c>
      <c r="D253" s="47" t="s">
        <v>18</v>
      </c>
      <c r="E253" s="47">
        <v>4798</v>
      </c>
    </row>
    <row r="254" spans="1:5" x14ac:dyDescent="0.25">
      <c r="A254" s="48" t="str">
        <f t="shared" si="3"/>
        <v>London2011Breast (in-situ)</v>
      </c>
      <c r="B254" s="47" t="s">
        <v>135</v>
      </c>
      <c r="C254" s="47">
        <v>2011</v>
      </c>
      <c r="D254" s="47" t="s">
        <v>19</v>
      </c>
      <c r="E254" s="47">
        <v>631</v>
      </c>
    </row>
    <row r="255" spans="1:5" x14ac:dyDescent="0.25">
      <c r="A255" s="48" t="str">
        <f t="shared" si="3"/>
        <v>London2011Cancer of Unknown Primary</v>
      </c>
      <c r="B255" s="47" t="s">
        <v>135</v>
      </c>
      <c r="C255" s="47">
        <v>2011</v>
      </c>
      <c r="D255" s="47" t="s">
        <v>20</v>
      </c>
      <c r="E255" s="47">
        <v>926</v>
      </c>
    </row>
    <row r="256" spans="1:5" x14ac:dyDescent="0.25">
      <c r="A256" s="48" t="str">
        <f t="shared" si="3"/>
        <v>London2011Cervix</v>
      </c>
      <c r="B256" s="47" t="s">
        <v>135</v>
      </c>
      <c r="C256" s="47">
        <v>2011</v>
      </c>
      <c r="D256" s="47" t="s">
        <v>21</v>
      </c>
      <c r="E256" s="47">
        <v>295</v>
      </c>
    </row>
    <row r="257" spans="1:5" x14ac:dyDescent="0.25">
      <c r="A257" s="48" t="str">
        <f t="shared" si="3"/>
        <v>London2011Cervix (in-situ)</v>
      </c>
      <c r="B257" s="47" t="s">
        <v>135</v>
      </c>
      <c r="C257" s="47">
        <v>2011</v>
      </c>
      <c r="D257" s="47" t="s">
        <v>22</v>
      </c>
      <c r="E257" s="47">
        <v>1930</v>
      </c>
    </row>
    <row r="258" spans="1:5" x14ac:dyDescent="0.25">
      <c r="A258" s="48" t="str">
        <f t="shared" si="3"/>
        <v>London2011Colorectal</v>
      </c>
      <c r="B258" s="47" t="s">
        <v>135</v>
      </c>
      <c r="C258" s="47">
        <v>2011</v>
      </c>
      <c r="D258" s="47" t="s">
        <v>23</v>
      </c>
      <c r="E258" s="47">
        <v>3372</v>
      </c>
    </row>
    <row r="259" spans="1:5" x14ac:dyDescent="0.25">
      <c r="A259" s="48" t="str">
        <f t="shared" si="3"/>
        <v>London2011Head and neck – Larynx</v>
      </c>
      <c r="B259" s="47" t="s">
        <v>135</v>
      </c>
      <c r="C259" s="47">
        <v>2011</v>
      </c>
      <c r="D259" s="47" t="s">
        <v>62</v>
      </c>
      <c r="E259" s="47">
        <v>249</v>
      </c>
    </row>
    <row r="260" spans="1:5" x14ac:dyDescent="0.25">
      <c r="A260" s="48" t="str">
        <f t="shared" si="3"/>
        <v>London2011Head and Neck - non specific</v>
      </c>
      <c r="B260" s="47" t="s">
        <v>135</v>
      </c>
      <c r="C260" s="47">
        <v>2011</v>
      </c>
      <c r="D260" s="47" t="s">
        <v>27</v>
      </c>
      <c r="E260" s="47">
        <v>63</v>
      </c>
    </row>
    <row r="261" spans="1:5" x14ac:dyDescent="0.25">
      <c r="A261" s="48" t="str">
        <f t="shared" si="3"/>
        <v>London2011Head and neck - Oral cavity</v>
      </c>
      <c r="B261" s="47" t="s">
        <v>135</v>
      </c>
      <c r="C261" s="47">
        <v>2011</v>
      </c>
      <c r="D261" s="47" t="s">
        <v>24</v>
      </c>
      <c r="E261" s="47">
        <v>312</v>
      </c>
    </row>
    <row r="262" spans="1:5" x14ac:dyDescent="0.25">
      <c r="A262" s="48" t="str">
        <f t="shared" ref="A262:A325" si="4">CONCATENATE(B262,C262,D262)</f>
        <v>London2011Head and neck - Oropharynx</v>
      </c>
      <c r="B262" s="47" t="s">
        <v>135</v>
      </c>
      <c r="C262" s="47">
        <v>2011</v>
      </c>
      <c r="D262" s="47" t="s">
        <v>25</v>
      </c>
      <c r="E262" s="47">
        <v>173</v>
      </c>
    </row>
    <row r="263" spans="1:5" x14ac:dyDescent="0.25">
      <c r="A263" s="48" t="str">
        <f t="shared" si="4"/>
        <v>London2011Head and neck - Other (excl. oral cavity, oropharynx, larynx &amp; thyroid)</v>
      </c>
      <c r="B263" s="47" t="s">
        <v>135</v>
      </c>
      <c r="C263" s="47">
        <v>2011</v>
      </c>
      <c r="D263" s="47" t="s">
        <v>28</v>
      </c>
      <c r="E263" s="47">
        <v>201</v>
      </c>
    </row>
    <row r="264" spans="1:5" x14ac:dyDescent="0.25">
      <c r="A264" s="48" t="str">
        <f t="shared" si="4"/>
        <v>London2011Head and neck – Thyroid</v>
      </c>
      <c r="B264" s="47" t="s">
        <v>135</v>
      </c>
      <c r="C264" s="47">
        <v>2011</v>
      </c>
      <c r="D264" s="47" t="s">
        <v>26</v>
      </c>
      <c r="E264" s="47">
        <v>341</v>
      </c>
    </row>
    <row r="265" spans="1:5" x14ac:dyDescent="0.25">
      <c r="A265" s="48" t="str">
        <f t="shared" si="4"/>
        <v>London2011Hodgkin lymphoma</v>
      </c>
      <c r="B265" s="47" t="s">
        <v>135</v>
      </c>
      <c r="C265" s="47">
        <v>2011</v>
      </c>
      <c r="D265" s="47" t="s">
        <v>29</v>
      </c>
      <c r="E265" s="47">
        <v>234</v>
      </c>
    </row>
    <row r="266" spans="1:5" x14ac:dyDescent="0.25">
      <c r="A266" s="48" t="str">
        <f t="shared" si="4"/>
        <v>London2011Kidney</v>
      </c>
      <c r="B266" s="47" t="s">
        <v>135</v>
      </c>
      <c r="C266" s="47">
        <v>2011</v>
      </c>
      <c r="D266" s="47" t="s">
        <v>31</v>
      </c>
      <c r="E266" s="47">
        <v>686</v>
      </c>
    </row>
    <row r="267" spans="1:5" x14ac:dyDescent="0.25">
      <c r="A267" s="48" t="str">
        <f t="shared" si="4"/>
        <v>London2011Leukaemia: acute myeloid</v>
      </c>
      <c r="B267" s="47" t="s">
        <v>135</v>
      </c>
      <c r="C267" s="47">
        <v>2011</v>
      </c>
      <c r="D267" s="47" t="s">
        <v>33</v>
      </c>
      <c r="E267" s="47">
        <v>317</v>
      </c>
    </row>
    <row r="268" spans="1:5" x14ac:dyDescent="0.25">
      <c r="A268" s="48" t="str">
        <f t="shared" si="4"/>
        <v>London2011Leukaemia: chronic lymphocytic</v>
      </c>
      <c r="B268" s="47" t="s">
        <v>135</v>
      </c>
      <c r="C268" s="47">
        <v>2011</v>
      </c>
      <c r="D268" s="47" t="s">
        <v>34</v>
      </c>
      <c r="E268" s="47">
        <v>249</v>
      </c>
    </row>
    <row r="269" spans="1:5" x14ac:dyDescent="0.25">
      <c r="A269" s="48" t="str">
        <f t="shared" si="4"/>
        <v>London2011Leukaemia: other (all excluding AML and CLL)</v>
      </c>
      <c r="B269" s="47" t="s">
        <v>135</v>
      </c>
      <c r="C269" s="47">
        <v>2011</v>
      </c>
      <c r="D269" s="47" t="s">
        <v>35</v>
      </c>
      <c r="E269" s="47">
        <v>156</v>
      </c>
    </row>
    <row r="270" spans="1:5" x14ac:dyDescent="0.25">
      <c r="A270" s="48" t="str">
        <f t="shared" si="4"/>
        <v>London2011Liver (excl intrahepatic bile duct)</v>
      </c>
      <c r="B270" s="47" t="s">
        <v>135</v>
      </c>
      <c r="C270" s="47">
        <v>2011</v>
      </c>
      <c r="D270" s="47" t="s">
        <v>37</v>
      </c>
      <c r="E270" s="47">
        <v>290</v>
      </c>
    </row>
    <row r="271" spans="1:5" x14ac:dyDescent="0.25">
      <c r="A271" s="48" t="str">
        <f t="shared" si="4"/>
        <v>London2011Lung</v>
      </c>
      <c r="B271" s="47" t="s">
        <v>135</v>
      </c>
      <c r="C271" s="47">
        <v>2011</v>
      </c>
      <c r="D271" s="47" t="s">
        <v>39</v>
      </c>
      <c r="E271" s="47">
        <v>3655</v>
      </c>
    </row>
    <row r="272" spans="1:5" x14ac:dyDescent="0.25">
      <c r="A272" s="48" t="str">
        <f t="shared" si="4"/>
        <v>London2011Melanoma</v>
      </c>
      <c r="B272" s="47" t="s">
        <v>135</v>
      </c>
      <c r="C272" s="47">
        <v>2011</v>
      </c>
      <c r="D272" s="47" t="s">
        <v>40</v>
      </c>
      <c r="E272" s="47">
        <v>878</v>
      </c>
    </row>
    <row r="273" spans="1:5" x14ac:dyDescent="0.25">
      <c r="A273" s="48" t="str">
        <f t="shared" si="4"/>
        <v>London2011Meninges</v>
      </c>
      <c r="B273" s="47" t="s">
        <v>135</v>
      </c>
      <c r="C273" s="47">
        <v>2011</v>
      </c>
      <c r="D273" s="47" t="s">
        <v>16</v>
      </c>
      <c r="E273" s="47">
        <v>142</v>
      </c>
    </row>
    <row r="274" spans="1:5" x14ac:dyDescent="0.25">
      <c r="A274" s="48" t="str">
        <f t="shared" si="4"/>
        <v>London2011Mesothelioma</v>
      </c>
      <c r="B274" s="47" t="s">
        <v>135</v>
      </c>
      <c r="C274" s="47">
        <v>2011</v>
      </c>
      <c r="D274" s="47" t="s">
        <v>41</v>
      </c>
      <c r="E274" s="47">
        <v>209</v>
      </c>
    </row>
    <row r="275" spans="1:5" x14ac:dyDescent="0.25">
      <c r="A275" s="48" t="str">
        <f t="shared" si="4"/>
        <v>London2011Multiple myeloma</v>
      </c>
      <c r="B275" s="47" t="s">
        <v>135</v>
      </c>
      <c r="C275" s="47">
        <v>2011</v>
      </c>
      <c r="D275" s="47" t="s">
        <v>42</v>
      </c>
      <c r="E275" s="47">
        <v>525</v>
      </c>
    </row>
    <row r="276" spans="1:5" x14ac:dyDescent="0.25">
      <c r="A276" s="48" t="str">
        <f t="shared" si="4"/>
        <v>London2011Non-Hodgkin lymphoma</v>
      </c>
      <c r="B276" s="47" t="s">
        <v>135</v>
      </c>
      <c r="C276" s="47">
        <v>2011</v>
      </c>
      <c r="D276" s="47" t="s">
        <v>30</v>
      </c>
      <c r="E276" s="47">
        <v>1302</v>
      </c>
    </row>
    <row r="277" spans="1:5" x14ac:dyDescent="0.25">
      <c r="A277" s="48" t="str">
        <f t="shared" si="4"/>
        <v>London2011Oesophagus</v>
      </c>
      <c r="B277" s="47" t="s">
        <v>135</v>
      </c>
      <c r="C277" s="47">
        <v>2011</v>
      </c>
      <c r="D277" s="47" t="s">
        <v>43</v>
      </c>
      <c r="E277" s="47">
        <v>652</v>
      </c>
    </row>
    <row r="278" spans="1:5" x14ac:dyDescent="0.25">
      <c r="A278" s="48" t="str">
        <f t="shared" si="4"/>
        <v>London2011Other and unspecified urinary</v>
      </c>
      <c r="B278" s="47" t="s">
        <v>135</v>
      </c>
      <c r="C278" s="47">
        <v>2011</v>
      </c>
      <c r="D278" s="47" t="s">
        <v>32</v>
      </c>
      <c r="E278" s="47">
        <v>123</v>
      </c>
    </row>
    <row r="279" spans="1:5" x14ac:dyDescent="0.25">
      <c r="A279" s="48" t="str">
        <f t="shared" si="4"/>
        <v>London2011Other CNS and intracranial tumours</v>
      </c>
      <c r="B279" s="47" t="s">
        <v>135</v>
      </c>
      <c r="C279" s="47">
        <v>2011</v>
      </c>
      <c r="D279" s="47" t="s">
        <v>17</v>
      </c>
      <c r="E279" s="47">
        <v>90</v>
      </c>
    </row>
    <row r="280" spans="1:5" x14ac:dyDescent="0.25">
      <c r="A280" s="48" t="str">
        <f t="shared" si="4"/>
        <v>London2011Other haematological malignancies</v>
      </c>
      <c r="B280" s="47" t="s">
        <v>135</v>
      </c>
      <c r="C280" s="47">
        <v>2011</v>
      </c>
      <c r="D280" s="47" t="s">
        <v>36</v>
      </c>
      <c r="E280" s="47">
        <v>146</v>
      </c>
    </row>
    <row r="281" spans="1:5" x14ac:dyDescent="0.25">
      <c r="A281" s="48" t="str">
        <f t="shared" si="4"/>
        <v>London2011Other malignant neoplasms</v>
      </c>
      <c r="B281" s="47" t="s">
        <v>135</v>
      </c>
      <c r="C281" s="47">
        <v>2011</v>
      </c>
      <c r="D281" s="47" t="s">
        <v>44</v>
      </c>
      <c r="E281" s="47">
        <v>478</v>
      </c>
    </row>
    <row r="282" spans="1:5" x14ac:dyDescent="0.25">
      <c r="A282" s="48" t="str">
        <f t="shared" si="4"/>
        <v>London2011Ovary</v>
      </c>
      <c r="B282" s="47" t="s">
        <v>135</v>
      </c>
      <c r="C282" s="47">
        <v>2011</v>
      </c>
      <c r="D282" s="47" t="s">
        <v>45</v>
      </c>
      <c r="E282" s="47">
        <v>656</v>
      </c>
    </row>
    <row r="283" spans="1:5" x14ac:dyDescent="0.25">
      <c r="A283" s="48" t="str">
        <f t="shared" si="4"/>
        <v>London2011Pancreas</v>
      </c>
      <c r="B283" s="47" t="s">
        <v>135</v>
      </c>
      <c r="C283" s="47">
        <v>2011</v>
      </c>
      <c r="D283" s="47" t="s">
        <v>46</v>
      </c>
      <c r="E283" s="47">
        <v>765</v>
      </c>
    </row>
    <row r="284" spans="1:5" x14ac:dyDescent="0.25">
      <c r="A284" s="48" t="str">
        <f t="shared" si="4"/>
        <v>London2011Prostate</v>
      </c>
      <c r="B284" s="47" t="s">
        <v>135</v>
      </c>
      <c r="C284" s="47">
        <v>2011</v>
      </c>
      <c r="D284" s="47" t="s">
        <v>47</v>
      </c>
      <c r="E284" s="47">
        <v>4096</v>
      </c>
    </row>
    <row r="285" spans="1:5" x14ac:dyDescent="0.25">
      <c r="A285" s="48" t="str">
        <f t="shared" si="4"/>
        <v>London2011Sarcoma: Bone</v>
      </c>
      <c r="B285" s="47" t="s">
        <v>135</v>
      </c>
      <c r="C285" s="47">
        <v>2011</v>
      </c>
      <c r="D285" s="47" t="s">
        <v>49</v>
      </c>
      <c r="E285" s="47">
        <v>75</v>
      </c>
    </row>
    <row r="286" spans="1:5" x14ac:dyDescent="0.25">
      <c r="A286" s="48" t="str">
        <f t="shared" si="4"/>
        <v>London2011Sarcoma: connective and soft tissue</v>
      </c>
      <c r="B286" s="47" t="s">
        <v>135</v>
      </c>
      <c r="C286" s="47">
        <v>2011</v>
      </c>
      <c r="D286" s="47" t="s">
        <v>51</v>
      </c>
      <c r="E286" s="47">
        <v>204</v>
      </c>
    </row>
    <row r="287" spans="1:5" x14ac:dyDescent="0.25">
      <c r="A287" s="48" t="str">
        <f t="shared" si="4"/>
        <v>London2011Stomach</v>
      </c>
      <c r="B287" s="47" t="s">
        <v>135</v>
      </c>
      <c r="C287" s="47">
        <v>2011</v>
      </c>
      <c r="D287" s="47" t="s">
        <v>53</v>
      </c>
      <c r="E287" s="47">
        <v>598</v>
      </c>
    </row>
    <row r="288" spans="1:5" x14ac:dyDescent="0.25">
      <c r="A288" s="48" t="str">
        <f t="shared" si="4"/>
        <v>London2011Testis</v>
      </c>
      <c r="B288" s="47" t="s">
        <v>135</v>
      </c>
      <c r="C288" s="47">
        <v>2011</v>
      </c>
      <c r="D288" s="47" t="s">
        <v>55</v>
      </c>
      <c r="E288" s="47">
        <v>233</v>
      </c>
    </row>
    <row r="289" spans="1:5" x14ac:dyDescent="0.25">
      <c r="A289" s="48" t="str">
        <f t="shared" si="4"/>
        <v>London2011Uterus</v>
      </c>
      <c r="B289" s="47" t="s">
        <v>135</v>
      </c>
      <c r="C289" s="47">
        <v>2011</v>
      </c>
      <c r="D289" s="47" t="s">
        <v>57</v>
      </c>
      <c r="E289" s="47">
        <v>866</v>
      </c>
    </row>
    <row r="290" spans="1:5" x14ac:dyDescent="0.25">
      <c r="A290" s="48" t="str">
        <f t="shared" si="4"/>
        <v>London2011Vulva</v>
      </c>
      <c r="B290" s="47" t="s">
        <v>135</v>
      </c>
      <c r="C290" s="47">
        <v>2011</v>
      </c>
      <c r="D290" s="47" t="s">
        <v>59</v>
      </c>
      <c r="E290" s="47">
        <v>90</v>
      </c>
    </row>
    <row r="291" spans="1:5" x14ac:dyDescent="0.25">
      <c r="A291" s="48" t="str">
        <f t="shared" si="4"/>
        <v>London2011Small Intestine</v>
      </c>
      <c r="B291" s="47" t="s">
        <v>135</v>
      </c>
      <c r="C291" s="47">
        <v>2011</v>
      </c>
      <c r="D291" s="47" t="s">
        <v>88</v>
      </c>
      <c r="E291" s="47">
        <v>111</v>
      </c>
    </row>
    <row r="292" spans="1:5" x14ac:dyDescent="0.25">
      <c r="A292" s="48" t="str">
        <f t="shared" si="4"/>
        <v>London2011Bladder (in-situ)</v>
      </c>
      <c r="B292" s="47" t="s">
        <v>135</v>
      </c>
      <c r="C292" s="47">
        <v>2011</v>
      </c>
      <c r="D292" s="47" t="s">
        <v>94</v>
      </c>
      <c r="E292" s="47">
        <v>661</v>
      </c>
    </row>
    <row r="293" spans="1:5" x14ac:dyDescent="0.25">
      <c r="A293" s="48" t="str">
        <f t="shared" si="4"/>
        <v>London2011CNS unspecified/unknown</v>
      </c>
      <c r="B293" s="47" t="s">
        <v>135</v>
      </c>
      <c r="C293" s="47">
        <v>2011</v>
      </c>
      <c r="D293" s="47" t="s">
        <v>89</v>
      </c>
      <c r="E293" s="47" t="s">
        <v>259</v>
      </c>
    </row>
    <row r="294" spans="1:5" x14ac:dyDescent="0.25">
      <c r="A294" s="48" t="str">
        <f t="shared" si="4"/>
        <v>London2011Penis</v>
      </c>
      <c r="B294" s="47" t="s">
        <v>135</v>
      </c>
      <c r="C294" s="47">
        <v>2011</v>
      </c>
      <c r="D294" s="47" t="s">
        <v>90</v>
      </c>
      <c r="E294" s="47">
        <v>35</v>
      </c>
    </row>
    <row r="295" spans="1:5" x14ac:dyDescent="0.25">
      <c r="A295" s="48" t="str">
        <f t="shared" si="4"/>
        <v>London2011Spinal cord and Cranial nerves</v>
      </c>
      <c r="B295" s="47" t="s">
        <v>135</v>
      </c>
      <c r="C295" s="47">
        <v>2011</v>
      </c>
      <c r="D295" s="47" t="s">
        <v>91</v>
      </c>
      <c r="E295" s="47">
        <v>14</v>
      </c>
    </row>
    <row r="296" spans="1:5" x14ac:dyDescent="0.25">
      <c r="A296" s="48" t="str">
        <f t="shared" si="4"/>
        <v>London2011Intracranial endocrine</v>
      </c>
      <c r="B296" s="47" t="s">
        <v>135</v>
      </c>
      <c r="C296" s="47">
        <v>2011</v>
      </c>
      <c r="D296" s="47" t="s">
        <v>92</v>
      </c>
      <c r="E296" s="47">
        <v>27</v>
      </c>
    </row>
    <row r="297" spans="1:5" x14ac:dyDescent="0.25">
      <c r="A297" s="48" t="str">
        <f t="shared" si="4"/>
        <v>London2011Vagina</v>
      </c>
      <c r="B297" s="47" t="s">
        <v>135</v>
      </c>
      <c r="C297" s="47">
        <v>2011</v>
      </c>
      <c r="D297" s="47" t="s">
        <v>93</v>
      </c>
      <c r="E297" s="47">
        <v>45</v>
      </c>
    </row>
    <row r="298" spans="1:5" x14ac:dyDescent="0.25">
      <c r="A298" s="48" t="str">
        <f t="shared" si="4"/>
        <v>London2011 Total</v>
      </c>
      <c r="B298" s="47" t="s">
        <v>135</v>
      </c>
      <c r="C298" s="47" t="s">
        <v>80</v>
      </c>
      <c r="D298" s="47" t="s">
        <v>83</v>
      </c>
      <c r="E298" s="47">
        <v>33490</v>
      </c>
    </row>
    <row r="299" spans="1:5" x14ac:dyDescent="0.25">
      <c r="A299" s="48" t="str">
        <f t="shared" si="4"/>
        <v>London2012Biliary tract cancer</v>
      </c>
      <c r="B299" s="47" t="s">
        <v>135</v>
      </c>
      <c r="C299" s="47">
        <v>2012</v>
      </c>
      <c r="D299" s="47" t="s">
        <v>38</v>
      </c>
      <c r="E299" s="47">
        <v>268</v>
      </c>
    </row>
    <row r="300" spans="1:5" x14ac:dyDescent="0.25">
      <c r="A300" s="48" t="str">
        <f t="shared" si="4"/>
        <v>London2012Bladder</v>
      </c>
      <c r="B300" s="47" t="s">
        <v>135</v>
      </c>
      <c r="C300" s="47">
        <v>2012</v>
      </c>
      <c r="D300" s="47" t="s">
        <v>14</v>
      </c>
      <c r="E300" s="47">
        <v>1006</v>
      </c>
    </row>
    <row r="301" spans="1:5" x14ac:dyDescent="0.25">
      <c r="A301" s="48" t="str">
        <f t="shared" si="4"/>
        <v>London2012Brain</v>
      </c>
      <c r="B301" s="47" t="s">
        <v>135</v>
      </c>
      <c r="C301" s="47">
        <v>2012</v>
      </c>
      <c r="D301" s="47" t="s">
        <v>15</v>
      </c>
      <c r="E301" s="47">
        <v>521</v>
      </c>
    </row>
    <row r="302" spans="1:5" x14ac:dyDescent="0.25">
      <c r="A302" s="48" t="str">
        <f t="shared" si="4"/>
        <v>London2012Breast</v>
      </c>
      <c r="B302" s="47" t="s">
        <v>135</v>
      </c>
      <c r="C302" s="47">
        <v>2012</v>
      </c>
      <c r="D302" s="47" t="s">
        <v>18</v>
      </c>
      <c r="E302" s="47">
        <v>4913</v>
      </c>
    </row>
    <row r="303" spans="1:5" x14ac:dyDescent="0.25">
      <c r="A303" s="48" t="str">
        <f t="shared" si="4"/>
        <v>London2012Breast (in-situ)</v>
      </c>
      <c r="B303" s="47" t="s">
        <v>135</v>
      </c>
      <c r="C303" s="47">
        <v>2012</v>
      </c>
      <c r="D303" s="47" t="s">
        <v>19</v>
      </c>
      <c r="E303" s="47">
        <v>599</v>
      </c>
    </row>
    <row r="304" spans="1:5" x14ac:dyDescent="0.25">
      <c r="A304" s="48" t="str">
        <f t="shared" si="4"/>
        <v>London2012Cancer of Unknown Primary</v>
      </c>
      <c r="B304" s="47" t="s">
        <v>135</v>
      </c>
      <c r="C304" s="47">
        <v>2012</v>
      </c>
      <c r="D304" s="47" t="s">
        <v>20</v>
      </c>
      <c r="E304" s="47">
        <v>840</v>
      </c>
    </row>
    <row r="305" spans="1:5" x14ac:dyDescent="0.25">
      <c r="A305" s="48" t="str">
        <f t="shared" si="4"/>
        <v>London2012Cervix</v>
      </c>
      <c r="B305" s="47" t="s">
        <v>135</v>
      </c>
      <c r="C305" s="47">
        <v>2012</v>
      </c>
      <c r="D305" s="47" t="s">
        <v>21</v>
      </c>
      <c r="E305" s="47">
        <v>311</v>
      </c>
    </row>
    <row r="306" spans="1:5" x14ac:dyDescent="0.25">
      <c r="A306" s="48" t="str">
        <f t="shared" si="4"/>
        <v>London2012Cervix (in-situ)</v>
      </c>
      <c r="B306" s="47" t="s">
        <v>135</v>
      </c>
      <c r="C306" s="47">
        <v>2012</v>
      </c>
      <c r="D306" s="47" t="s">
        <v>22</v>
      </c>
      <c r="E306" s="47">
        <v>2105</v>
      </c>
    </row>
    <row r="307" spans="1:5" x14ac:dyDescent="0.25">
      <c r="A307" s="48" t="str">
        <f t="shared" si="4"/>
        <v>London2012Colorectal</v>
      </c>
      <c r="B307" s="47" t="s">
        <v>135</v>
      </c>
      <c r="C307" s="47">
        <v>2012</v>
      </c>
      <c r="D307" s="47" t="s">
        <v>23</v>
      </c>
      <c r="E307" s="47">
        <v>3472</v>
      </c>
    </row>
    <row r="308" spans="1:5" x14ac:dyDescent="0.25">
      <c r="A308" s="48" t="str">
        <f t="shared" si="4"/>
        <v>London2012Head and neck – Larynx</v>
      </c>
      <c r="B308" s="47" t="s">
        <v>135</v>
      </c>
      <c r="C308" s="47">
        <v>2012</v>
      </c>
      <c r="D308" s="47" t="s">
        <v>62</v>
      </c>
      <c r="E308" s="47">
        <v>205</v>
      </c>
    </row>
    <row r="309" spans="1:5" x14ac:dyDescent="0.25">
      <c r="A309" s="48" t="str">
        <f t="shared" si="4"/>
        <v>London2012Head and Neck - non specific</v>
      </c>
      <c r="B309" s="47" t="s">
        <v>135</v>
      </c>
      <c r="C309" s="47">
        <v>2012</v>
      </c>
      <c r="D309" s="47" t="s">
        <v>27</v>
      </c>
      <c r="E309" s="47">
        <v>66</v>
      </c>
    </row>
    <row r="310" spans="1:5" x14ac:dyDescent="0.25">
      <c r="A310" s="48" t="str">
        <f t="shared" si="4"/>
        <v>London2012Head and neck - Oral cavity</v>
      </c>
      <c r="B310" s="47" t="s">
        <v>135</v>
      </c>
      <c r="C310" s="47">
        <v>2012</v>
      </c>
      <c r="D310" s="47" t="s">
        <v>24</v>
      </c>
      <c r="E310" s="47">
        <v>360</v>
      </c>
    </row>
    <row r="311" spans="1:5" x14ac:dyDescent="0.25">
      <c r="A311" s="48" t="str">
        <f t="shared" si="4"/>
        <v>London2012Head and neck - Oropharynx</v>
      </c>
      <c r="B311" s="47" t="s">
        <v>135</v>
      </c>
      <c r="C311" s="47">
        <v>2012</v>
      </c>
      <c r="D311" s="47" t="s">
        <v>25</v>
      </c>
      <c r="E311" s="47">
        <v>210</v>
      </c>
    </row>
    <row r="312" spans="1:5" x14ac:dyDescent="0.25">
      <c r="A312" s="48" t="str">
        <f t="shared" si="4"/>
        <v>London2012Head and neck - Other (excl. oral cavity, oropharynx, larynx &amp; thyroid)</v>
      </c>
      <c r="B312" s="47" t="s">
        <v>135</v>
      </c>
      <c r="C312" s="47">
        <v>2012</v>
      </c>
      <c r="D312" s="47" t="s">
        <v>28</v>
      </c>
      <c r="E312" s="47">
        <v>226</v>
      </c>
    </row>
    <row r="313" spans="1:5" x14ac:dyDescent="0.25">
      <c r="A313" s="48" t="str">
        <f t="shared" si="4"/>
        <v>London2012Head and neck – Thyroid</v>
      </c>
      <c r="B313" s="47" t="s">
        <v>135</v>
      </c>
      <c r="C313" s="47">
        <v>2012</v>
      </c>
      <c r="D313" s="47" t="s">
        <v>26</v>
      </c>
      <c r="E313" s="47">
        <v>398</v>
      </c>
    </row>
    <row r="314" spans="1:5" x14ac:dyDescent="0.25">
      <c r="A314" s="48" t="str">
        <f t="shared" si="4"/>
        <v>London2012Hodgkin lymphoma</v>
      </c>
      <c r="B314" s="47" t="s">
        <v>135</v>
      </c>
      <c r="C314" s="47">
        <v>2012</v>
      </c>
      <c r="D314" s="47" t="s">
        <v>29</v>
      </c>
      <c r="E314" s="47">
        <v>256</v>
      </c>
    </row>
    <row r="315" spans="1:5" x14ac:dyDescent="0.25">
      <c r="A315" s="48" t="str">
        <f t="shared" si="4"/>
        <v>London2012Kidney</v>
      </c>
      <c r="B315" s="47" t="s">
        <v>135</v>
      </c>
      <c r="C315" s="47">
        <v>2012</v>
      </c>
      <c r="D315" s="47" t="s">
        <v>31</v>
      </c>
      <c r="E315" s="47">
        <v>729</v>
      </c>
    </row>
    <row r="316" spans="1:5" x14ac:dyDescent="0.25">
      <c r="A316" s="48" t="str">
        <f t="shared" si="4"/>
        <v>London2012Leukaemia: acute myeloid</v>
      </c>
      <c r="B316" s="47" t="s">
        <v>135</v>
      </c>
      <c r="C316" s="47">
        <v>2012</v>
      </c>
      <c r="D316" s="47" t="s">
        <v>33</v>
      </c>
      <c r="E316" s="47">
        <v>305</v>
      </c>
    </row>
    <row r="317" spans="1:5" x14ac:dyDescent="0.25">
      <c r="A317" s="48" t="str">
        <f t="shared" si="4"/>
        <v>London2012Leukaemia: chronic lymphocytic</v>
      </c>
      <c r="B317" s="47" t="s">
        <v>135</v>
      </c>
      <c r="C317" s="47">
        <v>2012</v>
      </c>
      <c r="D317" s="47" t="s">
        <v>34</v>
      </c>
      <c r="E317" s="47">
        <v>237</v>
      </c>
    </row>
    <row r="318" spans="1:5" x14ac:dyDescent="0.25">
      <c r="A318" s="48" t="str">
        <f t="shared" si="4"/>
        <v>London2012Leukaemia: other (all excluding AML and CLL)</v>
      </c>
      <c r="B318" s="47" t="s">
        <v>135</v>
      </c>
      <c r="C318" s="47">
        <v>2012</v>
      </c>
      <c r="D318" s="47" t="s">
        <v>35</v>
      </c>
      <c r="E318" s="47">
        <v>147</v>
      </c>
    </row>
    <row r="319" spans="1:5" x14ac:dyDescent="0.25">
      <c r="A319" s="48" t="str">
        <f t="shared" si="4"/>
        <v>London2012Liver (excl intrahepatic bile duct)</v>
      </c>
      <c r="B319" s="47" t="s">
        <v>135</v>
      </c>
      <c r="C319" s="47">
        <v>2012</v>
      </c>
      <c r="D319" s="47" t="s">
        <v>37</v>
      </c>
      <c r="E319" s="47">
        <v>346</v>
      </c>
    </row>
    <row r="320" spans="1:5" x14ac:dyDescent="0.25">
      <c r="A320" s="48" t="str">
        <f t="shared" si="4"/>
        <v>London2012Lung</v>
      </c>
      <c r="B320" s="47" t="s">
        <v>135</v>
      </c>
      <c r="C320" s="47">
        <v>2012</v>
      </c>
      <c r="D320" s="47" t="s">
        <v>39</v>
      </c>
      <c r="E320" s="47">
        <v>3902</v>
      </c>
    </row>
    <row r="321" spans="1:5" x14ac:dyDescent="0.25">
      <c r="A321" s="48" t="str">
        <f t="shared" si="4"/>
        <v>London2012Melanoma</v>
      </c>
      <c r="B321" s="47" t="s">
        <v>135</v>
      </c>
      <c r="C321" s="47">
        <v>2012</v>
      </c>
      <c r="D321" s="47" t="s">
        <v>40</v>
      </c>
      <c r="E321" s="47">
        <v>914</v>
      </c>
    </row>
    <row r="322" spans="1:5" x14ac:dyDescent="0.25">
      <c r="A322" s="48" t="str">
        <f t="shared" si="4"/>
        <v>London2012Meninges</v>
      </c>
      <c r="B322" s="47" t="s">
        <v>135</v>
      </c>
      <c r="C322" s="47">
        <v>2012</v>
      </c>
      <c r="D322" s="47" t="s">
        <v>16</v>
      </c>
      <c r="E322" s="47">
        <v>170</v>
      </c>
    </row>
    <row r="323" spans="1:5" x14ac:dyDescent="0.25">
      <c r="A323" s="48" t="str">
        <f t="shared" si="4"/>
        <v>London2012Mesothelioma</v>
      </c>
      <c r="B323" s="47" t="s">
        <v>135</v>
      </c>
      <c r="C323" s="47">
        <v>2012</v>
      </c>
      <c r="D323" s="47" t="s">
        <v>41</v>
      </c>
      <c r="E323" s="47">
        <v>225</v>
      </c>
    </row>
    <row r="324" spans="1:5" x14ac:dyDescent="0.25">
      <c r="A324" s="48" t="str">
        <f t="shared" si="4"/>
        <v>London2012Multiple myeloma</v>
      </c>
      <c r="B324" s="47" t="s">
        <v>135</v>
      </c>
      <c r="C324" s="47">
        <v>2012</v>
      </c>
      <c r="D324" s="47" t="s">
        <v>42</v>
      </c>
      <c r="E324" s="47">
        <v>568</v>
      </c>
    </row>
    <row r="325" spans="1:5" x14ac:dyDescent="0.25">
      <c r="A325" s="48" t="str">
        <f t="shared" si="4"/>
        <v>London2012Non-Hodgkin lymphoma</v>
      </c>
      <c r="B325" s="47" t="s">
        <v>135</v>
      </c>
      <c r="C325" s="47">
        <v>2012</v>
      </c>
      <c r="D325" s="47" t="s">
        <v>30</v>
      </c>
      <c r="E325" s="47">
        <v>1326</v>
      </c>
    </row>
    <row r="326" spans="1:5" x14ac:dyDescent="0.25">
      <c r="A326" s="48" t="str">
        <f t="shared" ref="A326:A389" si="5">CONCATENATE(B326,C326,D326)</f>
        <v>London2012Oesophagus</v>
      </c>
      <c r="B326" s="47" t="s">
        <v>135</v>
      </c>
      <c r="C326" s="47">
        <v>2012</v>
      </c>
      <c r="D326" s="47" t="s">
        <v>43</v>
      </c>
      <c r="E326" s="47">
        <v>620</v>
      </c>
    </row>
    <row r="327" spans="1:5" x14ac:dyDescent="0.25">
      <c r="A327" s="48" t="str">
        <f t="shared" si="5"/>
        <v>London2012Other and unspecified urinary</v>
      </c>
      <c r="B327" s="47" t="s">
        <v>135</v>
      </c>
      <c r="C327" s="47">
        <v>2012</v>
      </c>
      <c r="D327" s="47" t="s">
        <v>32</v>
      </c>
      <c r="E327" s="47">
        <v>137</v>
      </c>
    </row>
    <row r="328" spans="1:5" x14ac:dyDescent="0.25">
      <c r="A328" s="48" t="str">
        <f t="shared" si="5"/>
        <v>London2012Other CNS and intracranial tumours</v>
      </c>
      <c r="B328" s="47" t="s">
        <v>135</v>
      </c>
      <c r="C328" s="47">
        <v>2012</v>
      </c>
      <c r="D328" s="47" t="s">
        <v>17</v>
      </c>
      <c r="E328" s="47">
        <v>55</v>
      </c>
    </row>
    <row r="329" spans="1:5" x14ac:dyDescent="0.25">
      <c r="A329" s="48" t="str">
        <f t="shared" si="5"/>
        <v>London2012Other haematological malignancies</v>
      </c>
      <c r="B329" s="47" t="s">
        <v>135</v>
      </c>
      <c r="C329" s="47">
        <v>2012</v>
      </c>
      <c r="D329" s="47" t="s">
        <v>36</v>
      </c>
      <c r="E329" s="47">
        <v>136</v>
      </c>
    </row>
    <row r="330" spans="1:5" x14ac:dyDescent="0.25">
      <c r="A330" s="48" t="str">
        <f t="shared" si="5"/>
        <v>London2012Other malignant neoplasms</v>
      </c>
      <c r="B330" s="47" t="s">
        <v>135</v>
      </c>
      <c r="C330" s="47">
        <v>2012</v>
      </c>
      <c r="D330" s="47" t="s">
        <v>44</v>
      </c>
      <c r="E330" s="47">
        <v>507</v>
      </c>
    </row>
    <row r="331" spans="1:5" x14ac:dyDescent="0.25">
      <c r="A331" s="48" t="str">
        <f t="shared" si="5"/>
        <v>London2012Ovary</v>
      </c>
      <c r="B331" s="47" t="s">
        <v>135</v>
      </c>
      <c r="C331" s="47">
        <v>2012</v>
      </c>
      <c r="D331" s="47" t="s">
        <v>45</v>
      </c>
      <c r="E331" s="47">
        <v>684</v>
      </c>
    </row>
    <row r="332" spans="1:5" x14ac:dyDescent="0.25">
      <c r="A332" s="48" t="str">
        <f t="shared" si="5"/>
        <v>London2012Pancreas</v>
      </c>
      <c r="B332" s="47" t="s">
        <v>135</v>
      </c>
      <c r="C332" s="47">
        <v>2012</v>
      </c>
      <c r="D332" s="47" t="s">
        <v>46</v>
      </c>
      <c r="E332" s="47">
        <v>876</v>
      </c>
    </row>
    <row r="333" spans="1:5" x14ac:dyDescent="0.25">
      <c r="A333" s="48" t="str">
        <f t="shared" si="5"/>
        <v>London2012Prostate</v>
      </c>
      <c r="B333" s="47" t="s">
        <v>135</v>
      </c>
      <c r="C333" s="47">
        <v>2012</v>
      </c>
      <c r="D333" s="47" t="s">
        <v>47</v>
      </c>
      <c r="E333" s="47">
        <v>3918</v>
      </c>
    </row>
    <row r="334" spans="1:5" x14ac:dyDescent="0.25">
      <c r="A334" s="48" t="str">
        <f t="shared" si="5"/>
        <v>London2012Sarcoma: Bone</v>
      </c>
      <c r="B334" s="47" t="s">
        <v>135</v>
      </c>
      <c r="C334" s="47">
        <v>2012</v>
      </c>
      <c r="D334" s="47" t="s">
        <v>49</v>
      </c>
      <c r="E334" s="47">
        <v>90</v>
      </c>
    </row>
    <row r="335" spans="1:5" x14ac:dyDescent="0.25">
      <c r="A335" s="48" t="str">
        <f t="shared" si="5"/>
        <v>London2012Sarcoma: connective and soft tissue</v>
      </c>
      <c r="B335" s="47" t="s">
        <v>135</v>
      </c>
      <c r="C335" s="47">
        <v>2012</v>
      </c>
      <c r="D335" s="47" t="s">
        <v>51</v>
      </c>
      <c r="E335" s="47">
        <v>259</v>
      </c>
    </row>
    <row r="336" spans="1:5" x14ac:dyDescent="0.25">
      <c r="A336" s="48" t="str">
        <f t="shared" si="5"/>
        <v>London2012Stomach</v>
      </c>
      <c r="B336" s="47" t="s">
        <v>135</v>
      </c>
      <c r="C336" s="47">
        <v>2012</v>
      </c>
      <c r="D336" s="47" t="s">
        <v>53</v>
      </c>
      <c r="E336" s="47">
        <v>608</v>
      </c>
    </row>
    <row r="337" spans="1:5" x14ac:dyDescent="0.25">
      <c r="A337" s="48" t="str">
        <f t="shared" si="5"/>
        <v>London2012Testis</v>
      </c>
      <c r="B337" s="47" t="s">
        <v>135</v>
      </c>
      <c r="C337" s="47">
        <v>2012</v>
      </c>
      <c r="D337" s="47" t="s">
        <v>55</v>
      </c>
      <c r="E337" s="47">
        <v>295</v>
      </c>
    </row>
    <row r="338" spans="1:5" x14ac:dyDescent="0.25">
      <c r="A338" s="48" t="str">
        <f t="shared" si="5"/>
        <v>London2012Uterus</v>
      </c>
      <c r="B338" s="47" t="s">
        <v>135</v>
      </c>
      <c r="C338" s="47">
        <v>2012</v>
      </c>
      <c r="D338" s="47" t="s">
        <v>57</v>
      </c>
      <c r="E338" s="47">
        <v>830</v>
      </c>
    </row>
    <row r="339" spans="1:5" x14ac:dyDescent="0.25">
      <c r="A339" s="48" t="str">
        <f t="shared" si="5"/>
        <v>London2012Vulva</v>
      </c>
      <c r="B339" s="47" t="s">
        <v>135</v>
      </c>
      <c r="C339" s="47">
        <v>2012</v>
      </c>
      <c r="D339" s="47" t="s">
        <v>59</v>
      </c>
      <c r="E339" s="47">
        <v>104</v>
      </c>
    </row>
    <row r="340" spans="1:5" x14ac:dyDescent="0.25">
      <c r="A340" s="48" t="str">
        <f t="shared" si="5"/>
        <v>London2012Small Intestine</v>
      </c>
      <c r="B340" s="47" t="s">
        <v>135</v>
      </c>
      <c r="C340" s="47">
        <v>2012</v>
      </c>
      <c r="D340" s="47" t="s">
        <v>88</v>
      </c>
      <c r="E340" s="47">
        <v>111</v>
      </c>
    </row>
    <row r="341" spans="1:5" x14ac:dyDescent="0.25">
      <c r="A341" s="48" t="str">
        <f t="shared" si="5"/>
        <v>London2012Bladder (in-situ)</v>
      </c>
      <c r="B341" s="47" t="s">
        <v>135</v>
      </c>
      <c r="C341" s="47">
        <v>2012</v>
      </c>
      <c r="D341" s="47" t="s">
        <v>94</v>
      </c>
      <c r="E341" s="47">
        <v>281</v>
      </c>
    </row>
    <row r="342" spans="1:5" x14ac:dyDescent="0.25">
      <c r="A342" s="48" t="str">
        <f t="shared" si="5"/>
        <v>London2012Penis</v>
      </c>
      <c r="B342" s="47" t="s">
        <v>135</v>
      </c>
      <c r="C342" s="47">
        <v>2012</v>
      </c>
      <c r="D342" s="47" t="s">
        <v>90</v>
      </c>
      <c r="E342" s="47">
        <v>52</v>
      </c>
    </row>
    <row r="343" spans="1:5" x14ac:dyDescent="0.25">
      <c r="A343" s="48" t="str">
        <f t="shared" si="5"/>
        <v>London2012Spinal cord and Cranial nerves</v>
      </c>
      <c r="B343" s="47" t="s">
        <v>135</v>
      </c>
      <c r="C343" s="47">
        <v>2012</v>
      </c>
      <c r="D343" s="47" t="s">
        <v>91</v>
      </c>
      <c r="E343" s="47">
        <v>16</v>
      </c>
    </row>
    <row r="344" spans="1:5" x14ac:dyDescent="0.25">
      <c r="A344" s="48" t="str">
        <f t="shared" si="5"/>
        <v>London2012Intracranial endocrine</v>
      </c>
      <c r="B344" s="47" t="s">
        <v>135</v>
      </c>
      <c r="C344" s="47">
        <v>2012</v>
      </c>
      <c r="D344" s="47" t="s">
        <v>92</v>
      </c>
      <c r="E344" s="47">
        <v>20</v>
      </c>
    </row>
    <row r="345" spans="1:5" x14ac:dyDescent="0.25">
      <c r="A345" s="48" t="str">
        <f t="shared" si="5"/>
        <v>London2012Vagina</v>
      </c>
      <c r="B345" s="47" t="s">
        <v>135</v>
      </c>
      <c r="C345" s="47">
        <v>2012</v>
      </c>
      <c r="D345" s="47" t="s">
        <v>93</v>
      </c>
      <c r="E345" s="47">
        <v>31</v>
      </c>
    </row>
    <row r="346" spans="1:5" x14ac:dyDescent="0.25">
      <c r="A346" s="48" t="str">
        <f t="shared" si="5"/>
        <v>London2012 Total</v>
      </c>
      <c r="B346" s="47" t="s">
        <v>135</v>
      </c>
      <c r="C346" s="47" t="s">
        <v>81</v>
      </c>
      <c r="D346" s="47" t="s">
        <v>83</v>
      </c>
      <c r="E346" s="47">
        <v>34255</v>
      </c>
    </row>
    <row r="347" spans="1:5" x14ac:dyDescent="0.25">
      <c r="A347" s="48" t="str">
        <f t="shared" si="5"/>
        <v>London2013Biliary tract cancer</v>
      </c>
      <c r="B347" s="47" t="s">
        <v>135</v>
      </c>
      <c r="C347" s="47">
        <v>2013</v>
      </c>
      <c r="D347" s="47" t="s">
        <v>38</v>
      </c>
      <c r="E347" s="47">
        <v>228</v>
      </c>
    </row>
    <row r="348" spans="1:5" x14ac:dyDescent="0.25">
      <c r="A348" s="48" t="str">
        <f t="shared" si="5"/>
        <v>London2013Bladder</v>
      </c>
      <c r="B348" s="47" t="s">
        <v>135</v>
      </c>
      <c r="C348" s="47">
        <v>2013</v>
      </c>
      <c r="D348" s="47" t="s">
        <v>14</v>
      </c>
      <c r="E348" s="47">
        <v>851</v>
      </c>
    </row>
    <row r="349" spans="1:5" x14ac:dyDescent="0.25">
      <c r="A349" s="48" t="str">
        <f t="shared" si="5"/>
        <v>London2013Brain</v>
      </c>
      <c r="B349" s="47" t="s">
        <v>135</v>
      </c>
      <c r="C349" s="47">
        <v>2013</v>
      </c>
      <c r="D349" s="47" t="s">
        <v>15</v>
      </c>
      <c r="E349" s="47">
        <v>586</v>
      </c>
    </row>
    <row r="350" spans="1:5" x14ac:dyDescent="0.25">
      <c r="A350" s="48" t="str">
        <f t="shared" si="5"/>
        <v>London2013Breast</v>
      </c>
      <c r="B350" s="47" t="s">
        <v>135</v>
      </c>
      <c r="C350" s="47">
        <v>2013</v>
      </c>
      <c r="D350" s="47" t="s">
        <v>18</v>
      </c>
      <c r="E350" s="47">
        <v>5183</v>
      </c>
    </row>
    <row r="351" spans="1:5" x14ac:dyDescent="0.25">
      <c r="A351" s="48" t="str">
        <f t="shared" si="5"/>
        <v>London2013Breast (in-situ)</v>
      </c>
      <c r="B351" s="47" t="s">
        <v>135</v>
      </c>
      <c r="C351" s="47">
        <v>2013</v>
      </c>
      <c r="D351" s="47" t="s">
        <v>19</v>
      </c>
      <c r="E351" s="47">
        <v>758</v>
      </c>
    </row>
    <row r="352" spans="1:5" x14ac:dyDescent="0.25">
      <c r="A352" s="48" t="str">
        <f t="shared" si="5"/>
        <v>London2013Cancer of Unknown Primary</v>
      </c>
      <c r="B352" s="47" t="s">
        <v>135</v>
      </c>
      <c r="C352" s="47">
        <v>2013</v>
      </c>
      <c r="D352" s="47" t="s">
        <v>20</v>
      </c>
      <c r="E352" s="47">
        <v>885</v>
      </c>
    </row>
    <row r="353" spans="1:5" x14ac:dyDescent="0.25">
      <c r="A353" s="48" t="str">
        <f t="shared" si="5"/>
        <v>London2013Cervix</v>
      </c>
      <c r="B353" s="47" t="s">
        <v>135</v>
      </c>
      <c r="C353" s="47">
        <v>2013</v>
      </c>
      <c r="D353" s="47" t="s">
        <v>21</v>
      </c>
      <c r="E353" s="47">
        <v>316</v>
      </c>
    </row>
    <row r="354" spans="1:5" x14ac:dyDescent="0.25">
      <c r="A354" s="48" t="str">
        <f t="shared" si="5"/>
        <v>London2013Cervix (in-situ)</v>
      </c>
      <c r="B354" s="47" t="s">
        <v>135</v>
      </c>
      <c r="C354" s="47">
        <v>2013</v>
      </c>
      <c r="D354" s="47" t="s">
        <v>22</v>
      </c>
      <c r="E354" s="47">
        <v>2346</v>
      </c>
    </row>
    <row r="355" spans="1:5" x14ac:dyDescent="0.25">
      <c r="A355" s="48" t="str">
        <f t="shared" si="5"/>
        <v>London2013Colorectal</v>
      </c>
      <c r="B355" s="47" t="s">
        <v>135</v>
      </c>
      <c r="C355" s="47">
        <v>2013</v>
      </c>
      <c r="D355" s="47" t="s">
        <v>23</v>
      </c>
      <c r="E355" s="47">
        <v>3351</v>
      </c>
    </row>
    <row r="356" spans="1:5" x14ac:dyDescent="0.25">
      <c r="A356" s="48" t="str">
        <f t="shared" si="5"/>
        <v>London2013Head and neck – Larynx</v>
      </c>
      <c r="B356" s="47" t="s">
        <v>135</v>
      </c>
      <c r="C356" s="47">
        <v>2013</v>
      </c>
      <c r="D356" s="47" t="s">
        <v>62</v>
      </c>
      <c r="E356" s="47">
        <v>229</v>
      </c>
    </row>
    <row r="357" spans="1:5" x14ac:dyDescent="0.25">
      <c r="A357" s="48" t="str">
        <f t="shared" si="5"/>
        <v>London2013Head and Neck - non specific</v>
      </c>
      <c r="B357" s="47" t="s">
        <v>135</v>
      </c>
      <c r="C357" s="47">
        <v>2013</v>
      </c>
      <c r="D357" s="47" t="s">
        <v>27</v>
      </c>
      <c r="E357" s="47">
        <v>34</v>
      </c>
    </row>
    <row r="358" spans="1:5" x14ac:dyDescent="0.25">
      <c r="A358" s="48" t="str">
        <f t="shared" si="5"/>
        <v>London2013Head and neck - Oral cavity</v>
      </c>
      <c r="B358" s="47" t="s">
        <v>135</v>
      </c>
      <c r="C358" s="47">
        <v>2013</v>
      </c>
      <c r="D358" s="47" t="s">
        <v>24</v>
      </c>
      <c r="E358" s="47">
        <v>332</v>
      </c>
    </row>
    <row r="359" spans="1:5" x14ac:dyDescent="0.25">
      <c r="A359" s="48" t="str">
        <f t="shared" si="5"/>
        <v>London2013Head and neck - Oropharynx</v>
      </c>
      <c r="B359" s="47" t="s">
        <v>135</v>
      </c>
      <c r="C359" s="47">
        <v>2013</v>
      </c>
      <c r="D359" s="47" t="s">
        <v>25</v>
      </c>
      <c r="E359" s="47">
        <v>238</v>
      </c>
    </row>
    <row r="360" spans="1:5" x14ac:dyDescent="0.25">
      <c r="A360" s="48" t="str">
        <f t="shared" si="5"/>
        <v>London2013Head and neck - Other (excl. oral cavity, oropharynx, larynx &amp; thyroid)</v>
      </c>
      <c r="B360" s="47" t="s">
        <v>135</v>
      </c>
      <c r="C360" s="47">
        <v>2013</v>
      </c>
      <c r="D360" s="47" t="s">
        <v>28</v>
      </c>
      <c r="E360" s="47">
        <v>229</v>
      </c>
    </row>
    <row r="361" spans="1:5" x14ac:dyDescent="0.25">
      <c r="A361" s="48" t="str">
        <f t="shared" si="5"/>
        <v>London2013Head and neck – Thyroid</v>
      </c>
      <c r="B361" s="47" t="s">
        <v>135</v>
      </c>
      <c r="C361" s="47">
        <v>2013</v>
      </c>
      <c r="D361" s="47" t="s">
        <v>26</v>
      </c>
      <c r="E361" s="47">
        <v>443</v>
      </c>
    </row>
    <row r="362" spans="1:5" x14ac:dyDescent="0.25">
      <c r="A362" s="48" t="str">
        <f t="shared" si="5"/>
        <v>London2013Hodgkin lymphoma</v>
      </c>
      <c r="B362" s="47" t="s">
        <v>135</v>
      </c>
      <c r="C362" s="47">
        <v>2013</v>
      </c>
      <c r="D362" s="47" t="s">
        <v>29</v>
      </c>
      <c r="E362" s="47">
        <v>269</v>
      </c>
    </row>
    <row r="363" spans="1:5" x14ac:dyDescent="0.25">
      <c r="A363" s="48" t="str">
        <f t="shared" si="5"/>
        <v>London2013Kidney</v>
      </c>
      <c r="B363" s="47" t="s">
        <v>135</v>
      </c>
      <c r="C363" s="47">
        <v>2013</v>
      </c>
      <c r="D363" s="47" t="s">
        <v>31</v>
      </c>
      <c r="E363" s="47">
        <v>961</v>
      </c>
    </row>
    <row r="364" spans="1:5" x14ac:dyDescent="0.25">
      <c r="A364" s="48" t="str">
        <f t="shared" si="5"/>
        <v>London2013Leukaemia: acute myeloid</v>
      </c>
      <c r="B364" s="47" t="s">
        <v>135</v>
      </c>
      <c r="C364" s="47">
        <v>2013</v>
      </c>
      <c r="D364" s="47" t="s">
        <v>33</v>
      </c>
      <c r="E364" s="47">
        <v>259</v>
      </c>
    </row>
    <row r="365" spans="1:5" x14ac:dyDescent="0.25">
      <c r="A365" s="48" t="str">
        <f t="shared" si="5"/>
        <v>London2013Leukaemia: chronic lymphocytic</v>
      </c>
      <c r="B365" s="47" t="s">
        <v>135</v>
      </c>
      <c r="C365" s="47">
        <v>2013</v>
      </c>
      <c r="D365" s="47" t="s">
        <v>34</v>
      </c>
      <c r="E365" s="47">
        <v>292</v>
      </c>
    </row>
    <row r="366" spans="1:5" x14ac:dyDescent="0.25">
      <c r="A366" s="48" t="str">
        <f t="shared" si="5"/>
        <v>London2013Leukaemia: other (all excluding AML and CLL)</v>
      </c>
      <c r="B366" s="47" t="s">
        <v>135</v>
      </c>
      <c r="C366" s="47">
        <v>2013</v>
      </c>
      <c r="D366" s="47" t="s">
        <v>35</v>
      </c>
      <c r="E366" s="47">
        <v>171</v>
      </c>
    </row>
    <row r="367" spans="1:5" x14ac:dyDescent="0.25">
      <c r="A367" s="48" t="str">
        <f t="shared" si="5"/>
        <v>London2013Liver (excl intrahepatic bile duct)</v>
      </c>
      <c r="B367" s="47" t="s">
        <v>135</v>
      </c>
      <c r="C367" s="47">
        <v>2013</v>
      </c>
      <c r="D367" s="47" t="s">
        <v>37</v>
      </c>
      <c r="E367" s="47">
        <v>343</v>
      </c>
    </row>
    <row r="368" spans="1:5" x14ac:dyDescent="0.25">
      <c r="A368" s="48" t="str">
        <f t="shared" si="5"/>
        <v>London2013Lung</v>
      </c>
      <c r="B368" s="47" t="s">
        <v>135</v>
      </c>
      <c r="C368" s="47">
        <v>2013</v>
      </c>
      <c r="D368" s="47" t="s">
        <v>39</v>
      </c>
      <c r="E368" s="47">
        <v>3820</v>
      </c>
    </row>
    <row r="369" spans="1:5" x14ac:dyDescent="0.25">
      <c r="A369" s="48" t="str">
        <f t="shared" si="5"/>
        <v>London2013Melanoma</v>
      </c>
      <c r="B369" s="47" t="s">
        <v>135</v>
      </c>
      <c r="C369" s="47">
        <v>2013</v>
      </c>
      <c r="D369" s="47" t="s">
        <v>40</v>
      </c>
      <c r="E369" s="47">
        <v>1028</v>
      </c>
    </row>
    <row r="370" spans="1:5" x14ac:dyDescent="0.25">
      <c r="A370" s="48" t="str">
        <f t="shared" si="5"/>
        <v>London2013Meninges</v>
      </c>
      <c r="B370" s="47" t="s">
        <v>135</v>
      </c>
      <c r="C370" s="47">
        <v>2013</v>
      </c>
      <c r="D370" s="47" t="s">
        <v>16</v>
      </c>
      <c r="E370" s="47">
        <v>217</v>
      </c>
    </row>
    <row r="371" spans="1:5" x14ac:dyDescent="0.25">
      <c r="A371" s="48" t="str">
        <f t="shared" si="5"/>
        <v>London2013Mesothelioma</v>
      </c>
      <c r="B371" s="47" t="s">
        <v>135</v>
      </c>
      <c r="C371" s="47">
        <v>2013</v>
      </c>
      <c r="D371" s="47" t="s">
        <v>41</v>
      </c>
      <c r="E371" s="47">
        <v>187</v>
      </c>
    </row>
    <row r="372" spans="1:5" x14ac:dyDescent="0.25">
      <c r="A372" s="48" t="str">
        <f t="shared" si="5"/>
        <v>London2013Multiple myeloma</v>
      </c>
      <c r="B372" s="47" t="s">
        <v>135</v>
      </c>
      <c r="C372" s="47">
        <v>2013</v>
      </c>
      <c r="D372" s="47" t="s">
        <v>42</v>
      </c>
      <c r="E372" s="47">
        <v>656</v>
      </c>
    </row>
    <row r="373" spans="1:5" x14ac:dyDescent="0.25">
      <c r="A373" s="48" t="str">
        <f t="shared" si="5"/>
        <v>London2013Non-Hodgkin lymphoma</v>
      </c>
      <c r="B373" s="47" t="s">
        <v>135</v>
      </c>
      <c r="C373" s="47">
        <v>2013</v>
      </c>
      <c r="D373" s="47" t="s">
        <v>30</v>
      </c>
      <c r="E373" s="47">
        <v>1351</v>
      </c>
    </row>
    <row r="374" spans="1:5" x14ac:dyDescent="0.25">
      <c r="A374" s="48" t="str">
        <f t="shared" si="5"/>
        <v>London2013Oesophagus</v>
      </c>
      <c r="B374" s="47" t="s">
        <v>135</v>
      </c>
      <c r="C374" s="47">
        <v>2013</v>
      </c>
      <c r="D374" s="47" t="s">
        <v>43</v>
      </c>
      <c r="E374" s="47">
        <v>660</v>
      </c>
    </row>
    <row r="375" spans="1:5" x14ac:dyDescent="0.25">
      <c r="A375" s="48" t="str">
        <f t="shared" si="5"/>
        <v>London2013Other and unspecified urinary</v>
      </c>
      <c r="B375" s="47" t="s">
        <v>135</v>
      </c>
      <c r="C375" s="47">
        <v>2013</v>
      </c>
      <c r="D375" s="47" t="s">
        <v>32</v>
      </c>
      <c r="E375" s="47">
        <v>124</v>
      </c>
    </row>
    <row r="376" spans="1:5" x14ac:dyDescent="0.25">
      <c r="A376" s="48" t="str">
        <f t="shared" si="5"/>
        <v>London2013Other CNS and intracranial tumours</v>
      </c>
      <c r="B376" s="47" t="s">
        <v>135</v>
      </c>
      <c r="C376" s="47">
        <v>2013</v>
      </c>
      <c r="D376" s="47" t="s">
        <v>17</v>
      </c>
      <c r="E376" s="47">
        <v>158</v>
      </c>
    </row>
    <row r="377" spans="1:5" x14ac:dyDescent="0.25">
      <c r="A377" s="48" t="str">
        <f t="shared" si="5"/>
        <v>London2013Other haematological malignancies</v>
      </c>
      <c r="B377" s="47" t="s">
        <v>135</v>
      </c>
      <c r="C377" s="47">
        <v>2013</v>
      </c>
      <c r="D377" s="47" t="s">
        <v>36</v>
      </c>
      <c r="E377" s="47">
        <v>151</v>
      </c>
    </row>
    <row r="378" spans="1:5" x14ac:dyDescent="0.25">
      <c r="A378" s="48" t="str">
        <f t="shared" si="5"/>
        <v>London2013Other malignant neoplasms</v>
      </c>
      <c r="B378" s="47" t="s">
        <v>135</v>
      </c>
      <c r="C378" s="47">
        <v>2013</v>
      </c>
      <c r="D378" s="47" t="s">
        <v>44</v>
      </c>
      <c r="E378" s="47">
        <v>508</v>
      </c>
    </row>
    <row r="379" spans="1:5" x14ac:dyDescent="0.25">
      <c r="A379" s="48" t="str">
        <f t="shared" si="5"/>
        <v>London2013Ovary</v>
      </c>
      <c r="B379" s="47" t="s">
        <v>135</v>
      </c>
      <c r="C379" s="47">
        <v>2013</v>
      </c>
      <c r="D379" s="47" t="s">
        <v>45</v>
      </c>
      <c r="E379" s="47">
        <v>714</v>
      </c>
    </row>
    <row r="380" spans="1:5" x14ac:dyDescent="0.25">
      <c r="A380" s="48" t="str">
        <f t="shared" si="5"/>
        <v>London2013Pancreas</v>
      </c>
      <c r="B380" s="47" t="s">
        <v>135</v>
      </c>
      <c r="C380" s="47">
        <v>2013</v>
      </c>
      <c r="D380" s="47" t="s">
        <v>46</v>
      </c>
      <c r="E380" s="47">
        <v>841</v>
      </c>
    </row>
    <row r="381" spans="1:5" x14ac:dyDescent="0.25">
      <c r="A381" s="48" t="str">
        <f t="shared" si="5"/>
        <v>London2013Prostate</v>
      </c>
      <c r="B381" s="47" t="s">
        <v>135</v>
      </c>
      <c r="C381" s="47">
        <v>2013</v>
      </c>
      <c r="D381" s="47" t="s">
        <v>47</v>
      </c>
      <c r="E381" s="47">
        <v>4308</v>
      </c>
    </row>
    <row r="382" spans="1:5" x14ac:dyDescent="0.25">
      <c r="A382" s="48" t="str">
        <f t="shared" si="5"/>
        <v>London2013Sarcoma: Bone</v>
      </c>
      <c r="B382" s="47" t="s">
        <v>135</v>
      </c>
      <c r="C382" s="47">
        <v>2013</v>
      </c>
      <c r="D382" s="47" t="s">
        <v>49</v>
      </c>
      <c r="E382" s="47">
        <v>69</v>
      </c>
    </row>
    <row r="383" spans="1:5" x14ac:dyDescent="0.25">
      <c r="A383" s="48" t="str">
        <f t="shared" si="5"/>
        <v>London2013Sarcoma: connective and soft tissue</v>
      </c>
      <c r="B383" s="47" t="s">
        <v>135</v>
      </c>
      <c r="C383" s="47">
        <v>2013</v>
      </c>
      <c r="D383" s="47" t="s">
        <v>51</v>
      </c>
      <c r="E383" s="47">
        <v>250</v>
      </c>
    </row>
    <row r="384" spans="1:5" x14ac:dyDescent="0.25">
      <c r="A384" s="48" t="str">
        <f t="shared" si="5"/>
        <v>London2013Stomach</v>
      </c>
      <c r="B384" s="47" t="s">
        <v>135</v>
      </c>
      <c r="C384" s="47">
        <v>2013</v>
      </c>
      <c r="D384" s="47" t="s">
        <v>53</v>
      </c>
      <c r="E384" s="47">
        <v>642</v>
      </c>
    </row>
    <row r="385" spans="1:5" x14ac:dyDescent="0.25">
      <c r="A385" s="48" t="str">
        <f t="shared" si="5"/>
        <v>London2013Testis</v>
      </c>
      <c r="B385" s="47" t="s">
        <v>135</v>
      </c>
      <c r="C385" s="47">
        <v>2013</v>
      </c>
      <c r="D385" s="47" t="s">
        <v>55</v>
      </c>
      <c r="E385" s="47">
        <v>265</v>
      </c>
    </row>
    <row r="386" spans="1:5" x14ac:dyDescent="0.25">
      <c r="A386" s="48" t="str">
        <f t="shared" si="5"/>
        <v>London2013Uterus</v>
      </c>
      <c r="B386" s="47" t="s">
        <v>135</v>
      </c>
      <c r="C386" s="47">
        <v>2013</v>
      </c>
      <c r="D386" s="47" t="s">
        <v>57</v>
      </c>
      <c r="E386" s="47">
        <v>951</v>
      </c>
    </row>
    <row r="387" spans="1:5" x14ac:dyDescent="0.25">
      <c r="A387" s="48" t="str">
        <f t="shared" si="5"/>
        <v>London2013Vulva</v>
      </c>
      <c r="B387" s="47" t="s">
        <v>135</v>
      </c>
      <c r="C387" s="47">
        <v>2013</v>
      </c>
      <c r="D387" s="47" t="s">
        <v>59</v>
      </c>
      <c r="E387" s="47">
        <v>94</v>
      </c>
    </row>
    <row r="388" spans="1:5" x14ac:dyDescent="0.25">
      <c r="A388" s="48" t="str">
        <f t="shared" si="5"/>
        <v>London2013Small Intestine</v>
      </c>
      <c r="B388" s="47" t="s">
        <v>135</v>
      </c>
      <c r="C388" s="47">
        <v>2013</v>
      </c>
      <c r="D388" s="47" t="s">
        <v>88</v>
      </c>
      <c r="E388" s="47">
        <v>125</v>
      </c>
    </row>
    <row r="389" spans="1:5" x14ac:dyDescent="0.25">
      <c r="A389" s="48" t="str">
        <f t="shared" si="5"/>
        <v>London2013Bladder (in-situ)</v>
      </c>
      <c r="B389" s="47" t="s">
        <v>135</v>
      </c>
      <c r="C389" s="47">
        <v>2013</v>
      </c>
      <c r="D389" s="47" t="s">
        <v>94</v>
      </c>
      <c r="E389" s="47">
        <v>652</v>
      </c>
    </row>
    <row r="390" spans="1:5" x14ac:dyDescent="0.25">
      <c r="A390" s="48" t="str">
        <f t="shared" ref="A390:A395" si="6">CONCATENATE(B390,C390,D390)</f>
        <v>London2013Penis</v>
      </c>
      <c r="B390" s="47" t="s">
        <v>135</v>
      </c>
      <c r="C390" s="47">
        <v>2013</v>
      </c>
      <c r="D390" s="47" t="s">
        <v>90</v>
      </c>
      <c r="E390" s="47">
        <v>58</v>
      </c>
    </row>
    <row r="391" spans="1:5" x14ac:dyDescent="0.25">
      <c r="A391" s="48" t="str">
        <f t="shared" si="6"/>
        <v>London2013Spinal cord and Cranial nerves</v>
      </c>
      <c r="B391" s="47" t="s">
        <v>135</v>
      </c>
      <c r="C391" s="47">
        <v>2013</v>
      </c>
      <c r="D391" s="47" t="s">
        <v>91</v>
      </c>
      <c r="E391" s="47">
        <v>8</v>
      </c>
    </row>
    <row r="392" spans="1:5" x14ac:dyDescent="0.25">
      <c r="A392" s="48" t="str">
        <f t="shared" si="6"/>
        <v>London2013Intracranial endocrine</v>
      </c>
      <c r="B392" s="47" t="s">
        <v>135</v>
      </c>
      <c r="C392" s="47">
        <v>2013</v>
      </c>
      <c r="D392" s="47" t="s">
        <v>92</v>
      </c>
      <c r="E392" s="47">
        <v>9</v>
      </c>
    </row>
    <row r="393" spans="1:5" x14ac:dyDescent="0.25">
      <c r="A393" s="48" t="str">
        <f t="shared" si="6"/>
        <v>London2013Vagina</v>
      </c>
      <c r="B393" s="47" t="s">
        <v>135</v>
      </c>
      <c r="C393" s="47">
        <v>2013</v>
      </c>
      <c r="D393" s="47" t="s">
        <v>93</v>
      </c>
      <c r="E393" s="47">
        <v>22</v>
      </c>
    </row>
    <row r="394" spans="1:5" x14ac:dyDescent="0.25">
      <c r="A394" s="48" t="str">
        <f t="shared" si="6"/>
        <v>London2013 Total</v>
      </c>
      <c r="B394" s="47" t="s">
        <v>135</v>
      </c>
      <c r="C394" s="47" t="s">
        <v>82</v>
      </c>
      <c r="D394" s="47" t="s">
        <v>83</v>
      </c>
      <c r="E394" s="47">
        <v>36172</v>
      </c>
    </row>
    <row r="395" spans="1:5" x14ac:dyDescent="0.25">
      <c r="A395" s="48" t="str">
        <f t="shared" si="6"/>
        <v>London Total</v>
      </c>
      <c r="B395" s="47" t="s">
        <v>139</v>
      </c>
      <c r="C395" s="47" t="s">
        <v>83</v>
      </c>
      <c r="D395" s="47" t="s">
        <v>83</v>
      </c>
      <c r="E395" s="47">
        <v>267982</v>
      </c>
    </row>
    <row r="396" spans="1:5" x14ac:dyDescent="0.25">
      <c r="A396" s="48"/>
    </row>
    <row r="397" spans="1:5" x14ac:dyDescent="0.25">
      <c r="A397" s="48"/>
    </row>
    <row r="398" spans="1:5" x14ac:dyDescent="0.25">
      <c r="A398" s="48"/>
    </row>
    <row r="399" spans="1:5" x14ac:dyDescent="0.25">
      <c r="A399" s="48"/>
    </row>
    <row r="400" spans="1:5" x14ac:dyDescent="0.25">
      <c r="A400" s="48"/>
    </row>
    <row r="401" spans="1:1" x14ac:dyDescent="0.25">
      <c r="A401" s="48"/>
    </row>
    <row r="402" spans="1:1" x14ac:dyDescent="0.25">
      <c r="A402" s="48"/>
    </row>
    <row r="403" spans="1:1" x14ac:dyDescent="0.25">
      <c r="A403" s="48"/>
    </row>
    <row r="404" spans="1:1" x14ac:dyDescent="0.25">
      <c r="A404" s="48"/>
    </row>
    <row r="405" spans="1:1" x14ac:dyDescent="0.25">
      <c r="A405" s="48"/>
    </row>
    <row r="406" spans="1:1" x14ac:dyDescent="0.25">
      <c r="A406" s="48"/>
    </row>
    <row r="407" spans="1:1" x14ac:dyDescent="0.25">
      <c r="A407" s="48"/>
    </row>
    <row r="408" spans="1:1" x14ac:dyDescent="0.25">
      <c r="A408" s="48"/>
    </row>
    <row r="409" spans="1:1" x14ac:dyDescent="0.25">
      <c r="A409" s="48"/>
    </row>
    <row r="410" spans="1:1" x14ac:dyDescent="0.25">
      <c r="A410" s="48"/>
    </row>
    <row r="411" spans="1:1" x14ac:dyDescent="0.25">
      <c r="A411" s="48"/>
    </row>
    <row r="412" spans="1:1" x14ac:dyDescent="0.25">
      <c r="A412" s="48"/>
    </row>
    <row r="413" spans="1:1" x14ac:dyDescent="0.25">
      <c r="A413" s="48"/>
    </row>
    <row r="414" spans="1:1" x14ac:dyDescent="0.25">
      <c r="A414" s="48"/>
    </row>
    <row r="415" spans="1:1" x14ac:dyDescent="0.25">
      <c r="A415" s="48"/>
    </row>
    <row r="416" spans="1:1" x14ac:dyDescent="0.25">
      <c r="A416" s="48"/>
    </row>
    <row r="417" spans="1:1" x14ac:dyDescent="0.25">
      <c r="A417" s="48"/>
    </row>
    <row r="418" spans="1:1" x14ac:dyDescent="0.25">
      <c r="A418" s="48"/>
    </row>
    <row r="419" spans="1:1" x14ac:dyDescent="0.25">
      <c r="A419" s="48"/>
    </row>
    <row r="420" spans="1:1" x14ac:dyDescent="0.25">
      <c r="A420" s="48"/>
    </row>
    <row r="421" spans="1:1" x14ac:dyDescent="0.25">
      <c r="A421" s="48"/>
    </row>
    <row r="422" spans="1:1" x14ac:dyDescent="0.25">
      <c r="A422" s="48"/>
    </row>
    <row r="423" spans="1:1" x14ac:dyDescent="0.25">
      <c r="A423" s="48"/>
    </row>
    <row r="424" spans="1:1" x14ac:dyDescent="0.25">
      <c r="A424" s="48"/>
    </row>
    <row r="425" spans="1:1" x14ac:dyDescent="0.25">
      <c r="A425" s="48"/>
    </row>
    <row r="426" spans="1:1" x14ac:dyDescent="0.25">
      <c r="A426" s="48"/>
    </row>
    <row r="427" spans="1:1" x14ac:dyDescent="0.25">
      <c r="A427" s="48"/>
    </row>
    <row r="428" spans="1:1" x14ac:dyDescent="0.25">
      <c r="A428" s="48"/>
    </row>
    <row r="429" spans="1:1" x14ac:dyDescent="0.25">
      <c r="A429" s="48"/>
    </row>
    <row r="430" spans="1:1" x14ac:dyDescent="0.25">
      <c r="A430" s="48"/>
    </row>
    <row r="431" spans="1:1" x14ac:dyDescent="0.25">
      <c r="A431" s="48"/>
    </row>
    <row r="432" spans="1:1" x14ac:dyDescent="0.25">
      <c r="A432" s="48"/>
    </row>
    <row r="433" spans="1:1" x14ac:dyDescent="0.25">
      <c r="A433" s="48"/>
    </row>
    <row r="434" spans="1:1" x14ac:dyDescent="0.25">
      <c r="A434" s="48"/>
    </row>
    <row r="435" spans="1:1" x14ac:dyDescent="0.25">
      <c r="A435" s="48"/>
    </row>
    <row r="436" spans="1:1" x14ac:dyDescent="0.25">
      <c r="A436" s="48"/>
    </row>
    <row r="437" spans="1:1" x14ac:dyDescent="0.25">
      <c r="A437" s="48"/>
    </row>
    <row r="438" spans="1:1" x14ac:dyDescent="0.25">
      <c r="A438" s="48"/>
    </row>
    <row r="439" spans="1:1" x14ac:dyDescent="0.25">
      <c r="A439" s="48"/>
    </row>
    <row r="440" spans="1:1" x14ac:dyDescent="0.25">
      <c r="A440" s="48"/>
    </row>
    <row r="441" spans="1:1" x14ac:dyDescent="0.25">
      <c r="A441" s="48"/>
    </row>
    <row r="442" spans="1:1" x14ac:dyDescent="0.25">
      <c r="A442" s="48"/>
    </row>
    <row r="443" spans="1:1" x14ac:dyDescent="0.25">
      <c r="A443" s="48"/>
    </row>
    <row r="444" spans="1:1" x14ac:dyDescent="0.25">
      <c r="A444" s="48"/>
    </row>
    <row r="445" spans="1:1" x14ac:dyDescent="0.25">
      <c r="A445" s="48"/>
    </row>
    <row r="446" spans="1:1" x14ac:dyDescent="0.25">
      <c r="A446" s="48"/>
    </row>
    <row r="447" spans="1:1" x14ac:dyDescent="0.25">
      <c r="A447" s="48"/>
    </row>
    <row r="448" spans="1:1" x14ac:dyDescent="0.25">
      <c r="A448" s="48"/>
    </row>
    <row r="449" spans="1:1" x14ac:dyDescent="0.25">
      <c r="A449" s="48"/>
    </row>
    <row r="450" spans="1:1" x14ac:dyDescent="0.25">
      <c r="A450" s="48"/>
    </row>
    <row r="451" spans="1:1" x14ac:dyDescent="0.25">
      <c r="A451" s="48"/>
    </row>
    <row r="452" spans="1:1" x14ac:dyDescent="0.25">
      <c r="A452" s="48"/>
    </row>
    <row r="453" spans="1:1" x14ac:dyDescent="0.25">
      <c r="A453" s="48"/>
    </row>
    <row r="454" spans="1:1" x14ac:dyDescent="0.25">
      <c r="A454" s="48"/>
    </row>
    <row r="455" spans="1:1" x14ac:dyDescent="0.25">
      <c r="A455" s="48"/>
    </row>
    <row r="456" spans="1:1" x14ac:dyDescent="0.25">
      <c r="A456" s="48"/>
    </row>
    <row r="457" spans="1:1" x14ac:dyDescent="0.25">
      <c r="A457" s="48"/>
    </row>
    <row r="458" spans="1:1" x14ac:dyDescent="0.25">
      <c r="A458" s="48"/>
    </row>
    <row r="459" spans="1:1" x14ac:dyDescent="0.25">
      <c r="A459" s="48"/>
    </row>
    <row r="460" spans="1:1" x14ac:dyDescent="0.25">
      <c r="A460" s="48"/>
    </row>
    <row r="461" spans="1:1" x14ac:dyDescent="0.25">
      <c r="A461" s="48"/>
    </row>
    <row r="462" spans="1:1" x14ac:dyDescent="0.25">
      <c r="A462" s="48"/>
    </row>
    <row r="463" spans="1:1" x14ac:dyDescent="0.25">
      <c r="A463" s="48"/>
    </row>
    <row r="464" spans="1:1" x14ac:dyDescent="0.25">
      <c r="A464" s="48"/>
    </row>
    <row r="465" spans="1:1" x14ac:dyDescent="0.25">
      <c r="A465" s="48"/>
    </row>
    <row r="466" spans="1:1" x14ac:dyDescent="0.25">
      <c r="A466" s="48"/>
    </row>
    <row r="467" spans="1:1" x14ac:dyDescent="0.25">
      <c r="A467" s="48"/>
    </row>
    <row r="468" spans="1:1" x14ac:dyDescent="0.25">
      <c r="A468" s="48"/>
    </row>
    <row r="469" spans="1:1" x14ac:dyDescent="0.25">
      <c r="A469" s="48"/>
    </row>
    <row r="470" spans="1:1" x14ac:dyDescent="0.25">
      <c r="A470" s="48"/>
    </row>
    <row r="471" spans="1:1" x14ac:dyDescent="0.25">
      <c r="A471" s="48"/>
    </row>
    <row r="472" spans="1:1" x14ac:dyDescent="0.25">
      <c r="A472" s="48"/>
    </row>
    <row r="473" spans="1:1" x14ac:dyDescent="0.25">
      <c r="A473" s="48"/>
    </row>
    <row r="474" spans="1:1" x14ac:dyDescent="0.25">
      <c r="A474" s="48"/>
    </row>
    <row r="475" spans="1:1" x14ac:dyDescent="0.25">
      <c r="A475" s="48"/>
    </row>
    <row r="476" spans="1:1" x14ac:dyDescent="0.25">
      <c r="A476" s="48"/>
    </row>
    <row r="477" spans="1:1" x14ac:dyDescent="0.25">
      <c r="A477" s="48"/>
    </row>
    <row r="478" spans="1:1" x14ac:dyDescent="0.25">
      <c r="A478" s="48"/>
    </row>
    <row r="479" spans="1:1" x14ac:dyDescent="0.25">
      <c r="A479" s="48"/>
    </row>
    <row r="480" spans="1:1" x14ac:dyDescent="0.25">
      <c r="A480" s="48"/>
    </row>
    <row r="481" spans="1:1" x14ac:dyDescent="0.25">
      <c r="A481" s="48"/>
    </row>
    <row r="482" spans="1:1" x14ac:dyDescent="0.25">
      <c r="A482" s="48"/>
    </row>
    <row r="483" spans="1:1" x14ac:dyDescent="0.25">
      <c r="A483" s="48"/>
    </row>
    <row r="484" spans="1:1" x14ac:dyDescent="0.25">
      <c r="A484" s="48"/>
    </row>
    <row r="485" spans="1:1" x14ac:dyDescent="0.25">
      <c r="A485" s="48"/>
    </row>
    <row r="486" spans="1:1" x14ac:dyDescent="0.25">
      <c r="A486" s="48"/>
    </row>
    <row r="487" spans="1:1" x14ac:dyDescent="0.25">
      <c r="A487" s="48"/>
    </row>
    <row r="488" spans="1:1" x14ac:dyDescent="0.25">
      <c r="A488" s="48"/>
    </row>
    <row r="489" spans="1:1" x14ac:dyDescent="0.25">
      <c r="A489" s="48"/>
    </row>
    <row r="490" spans="1:1" x14ac:dyDescent="0.25">
      <c r="A490" s="48"/>
    </row>
    <row r="491" spans="1:1" x14ac:dyDescent="0.25">
      <c r="A491" s="48"/>
    </row>
    <row r="492" spans="1:1" x14ac:dyDescent="0.25">
      <c r="A492" s="48"/>
    </row>
    <row r="493" spans="1:1" x14ac:dyDescent="0.25">
      <c r="A493" s="48"/>
    </row>
    <row r="494" spans="1:1" x14ac:dyDescent="0.25">
      <c r="A494" s="48"/>
    </row>
    <row r="495" spans="1:1" x14ac:dyDescent="0.25">
      <c r="A495" s="48"/>
    </row>
    <row r="496" spans="1:1" x14ac:dyDescent="0.25">
      <c r="A496" s="48"/>
    </row>
    <row r="497" spans="1:1" x14ac:dyDescent="0.25">
      <c r="A497" s="48"/>
    </row>
    <row r="498" spans="1:1" x14ac:dyDescent="0.25">
      <c r="A498" s="48"/>
    </row>
    <row r="499" spans="1:1" x14ac:dyDescent="0.25">
      <c r="A499" s="48"/>
    </row>
    <row r="500" spans="1:1" x14ac:dyDescent="0.25">
      <c r="A500" s="48"/>
    </row>
    <row r="501" spans="1:1" x14ac:dyDescent="0.25">
      <c r="A501" s="48"/>
    </row>
    <row r="502" spans="1:1" x14ac:dyDescent="0.25">
      <c r="A502" s="48"/>
    </row>
    <row r="503" spans="1:1" x14ac:dyDescent="0.25">
      <c r="A503" s="48"/>
    </row>
    <row r="504" spans="1:1" x14ac:dyDescent="0.25">
      <c r="A504" s="48"/>
    </row>
    <row r="505" spans="1:1" x14ac:dyDescent="0.25">
      <c r="A505" s="48"/>
    </row>
    <row r="506" spans="1:1" x14ac:dyDescent="0.25">
      <c r="A506" s="48"/>
    </row>
    <row r="507" spans="1:1" x14ac:dyDescent="0.25">
      <c r="A507" s="48"/>
    </row>
    <row r="508" spans="1:1" x14ac:dyDescent="0.25">
      <c r="A508" s="48"/>
    </row>
    <row r="509" spans="1:1" x14ac:dyDescent="0.25">
      <c r="A509" s="48"/>
    </row>
    <row r="510" spans="1:1" x14ac:dyDescent="0.25">
      <c r="A510" s="48"/>
    </row>
    <row r="511" spans="1:1" x14ac:dyDescent="0.25">
      <c r="A511" s="48"/>
    </row>
    <row r="512" spans="1:1" x14ac:dyDescent="0.25">
      <c r="A512" s="48"/>
    </row>
    <row r="513" spans="1:1" x14ac:dyDescent="0.25">
      <c r="A513" s="48"/>
    </row>
    <row r="514" spans="1:1" x14ac:dyDescent="0.25">
      <c r="A514" s="48"/>
    </row>
    <row r="515" spans="1:1" x14ac:dyDescent="0.25">
      <c r="A515" s="48"/>
    </row>
    <row r="516" spans="1:1" x14ac:dyDescent="0.25">
      <c r="A516" s="48"/>
    </row>
    <row r="517" spans="1:1" x14ac:dyDescent="0.25">
      <c r="A517" s="48"/>
    </row>
    <row r="518" spans="1:1" x14ac:dyDescent="0.25">
      <c r="A518" s="48"/>
    </row>
    <row r="519" spans="1:1" x14ac:dyDescent="0.25">
      <c r="A519" s="48"/>
    </row>
    <row r="520" spans="1:1" x14ac:dyDescent="0.25">
      <c r="A520" s="48"/>
    </row>
    <row r="521" spans="1:1" x14ac:dyDescent="0.25">
      <c r="A521" s="48"/>
    </row>
    <row r="522" spans="1:1" x14ac:dyDescent="0.25">
      <c r="A522" s="48"/>
    </row>
    <row r="523" spans="1:1" x14ac:dyDescent="0.25">
      <c r="A523" s="48"/>
    </row>
    <row r="524" spans="1:1" x14ac:dyDescent="0.25">
      <c r="A524" s="48"/>
    </row>
    <row r="525" spans="1:1" x14ac:dyDescent="0.25">
      <c r="A525" s="48"/>
    </row>
    <row r="526" spans="1:1" x14ac:dyDescent="0.25">
      <c r="A526" s="48"/>
    </row>
    <row r="527" spans="1:1" x14ac:dyDescent="0.25">
      <c r="A527" s="48"/>
    </row>
    <row r="528" spans="1:1" x14ac:dyDescent="0.25">
      <c r="A528" s="48"/>
    </row>
    <row r="529" spans="1:1" x14ac:dyDescent="0.25">
      <c r="A529" s="48"/>
    </row>
    <row r="530" spans="1:1" x14ac:dyDescent="0.25">
      <c r="A530" s="48"/>
    </row>
    <row r="531" spans="1:1" x14ac:dyDescent="0.25">
      <c r="A531" s="48"/>
    </row>
    <row r="532" spans="1:1" x14ac:dyDescent="0.25">
      <c r="A532" s="48"/>
    </row>
    <row r="533" spans="1:1" x14ac:dyDescent="0.25">
      <c r="A533" s="48"/>
    </row>
    <row r="534" spans="1:1" x14ac:dyDescent="0.25">
      <c r="A534" s="48"/>
    </row>
    <row r="535" spans="1:1" x14ac:dyDescent="0.25">
      <c r="A535" s="48"/>
    </row>
    <row r="536" spans="1:1" x14ac:dyDescent="0.25">
      <c r="A536" s="48"/>
    </row>
    <row r="537" spans="1:1" x14ac:dyDescent="0.25">
      <c r="A537" s="48"/>
    </row>
    <row r="538" spans="1:1" x14ac:dyDescent="0.25">
      <c r="A538" s="48"/>
    </row>
    <row r="539" spans="1:1" x14ac:dyDescent="0.25">
      <c r="A539" s="48"/>
    </row>
    <row r="540" spans="1:1" x14ac:dyDescent="0.25">
      <c r="A540" s="48"/>
    </row>
    <row r="541" spans="1:1" x14ac:dyDescent="0.25">
      <c r="A541" s="48"/>
    </row>
    <row r="542" spans="1:1" x14ac:dyDescent="0.25">
      <c r="A542" s="48"/>
    </row>
    <row r="543" spans="1:1" x14ac:dyDescent="0.25">
      <c r="A543" s="48"/>
    </row>
    <row r="544" spans="1:1" x14ac:dyDescent="0.25">
      <c r="A544" s="48"/>
    </row>
    <row r="545" spans="1:1" x14ac:dyDescent="0.25">
      <c r="A545" s="48"/>
    </row>
    <row r="546" spans="1:1" x14ac:dyDescent="0.25">
      <c r="A546" s="48"/>
    </row>
    <row r="547" spans="1:1" x14ac:dyDescent="0.25">
      <c r="A547" s="48"/>
    </row>
    <row r="548" spans="1:1" x14ac:dyDescent="0.25">
      <c r="A548" s="48"/>
    </row>
    <row r="549" spans="1:1" x14ac:dyDescent="0.25">
      <c r="A549" s="48"/>
    </row>
    <row r="550" spans="1:1" x14ac:dyDescent="0.25">
      <c r="A550" s="48"/>
    </row>
    <row r="551" spans="1:1" x14ac:dyDescent="0.25">
      <c r="A551" s="48"/>
    </row>
    <row r="552" spans="1:1" x14ac:dyDescent="0.25">
      <c r="A552" s="48"/>
    </row>
    <row r="553" spans="1:1" x14ac:dyDescent="0.25">
      <c r="A553" s="48"/>
    </row>
    <row r="554" spans="1:1" x14ac:dyDescent="0.25">
      <c r="A554" s="48"/>
    </row>
    <row r="555" spans="1:1" x14ac:dyDescent="0.25">
      <c r="A555" s="48"/>
    </row>
    <row r="556" spans="1:1" x14ac:dyDescent="0.25">
      <c r="A556" s="48"/>
    </row>
    <row r="557" spans="1:1" x14ac:dyDescent="0.25">
      <c r="A557" s="48"/>
    </row>
    <row r="558" spans="1:1" x14ac:dyDescent="0.25">
      <c r="A558" s="48"/>
    </row>
    <row r="559" spans="1:1" x14ac:dyDescent="0.25">
      <c r="A559" s="48"/>
    </row>
    <row r="560" spans="1:1" x14ac:dyDescent="0.25">
      <c r="A560" s="48"/>
    </row>
    <row r="561" spans="1:1" x14ac:dyDescent="0.25">
      <c r="A561" s="48"/>
    </row>
    <row r="562" spans="1:1" x14ac:dyDescent="0.25">
      <c r="A562" s="48"/>
    </row>
    <row r="563" spans="1:1" x14ac:dyDescent="0.25">
      <c r="A563" s="48"/>
    </row>
    <row r="564" spans="1:1" x14ac:dyDescent="0.25">
      <c r="A564" s="48"/>
    </row>
    <row r="565" spans="1:1" x14ac:dyDescent="0.25">
      <c r="A565" s="48"/>
    </row>
    <row r="566" spans="1:1" x14ac:dyDescent="0.25">
      <c r="A566" s="48"/>
    </row>
    <row r="567" spans="1:1" x14ac:dyDescent="0.25">
      <c r="A567" s="48"/>
    </row>
    <row r="568" spans="1:1" x14ac:dyDescent="0.25">
      <c r="A568" s="48"/>
    </row>
    <row r="569" spans="1:1" x14ac:dyDescent="0.25">
      <c r="A569" s="48"/>
    </row>
    <row r="570" spans="1:1" x14ac:dyDescent="0.25">
      <c r="A570" s="48"/>
    </row>
    <row r="571" spans="1:1" x14ac:dyDescent="0.25">
      <c r="A571" s="48"/>
    </row>
    <row r="572" spans="1:1" x14ac:dyDescent="0.25">
      <c r="A572" s="48"/>
    </row>
    <row r="573" spans="1:1" x14ac:dyDescent="0.25">
      <c r="A573" s="48"/>
    </row>
    <row r="574" spans="1:1" x14ac:dyDescent="0.25">
      <c r="A574" s="48"/>
    </row>
    <row r="575" spans="1:1" x14ac:dyDescent="0.25">
      <c r="A575" s="48"/>
    </row>
    <row r="576" spans="1:1" x14ac:dyDescent="0.25">
      <c r="A576" s="48"/>
    </row>
    <row r="577" spans="1:1" x14ac:dyDescent="0.25">
      <c r="A577" s="48"/>
    </row>
    <row r="578" spans="1:1" x14ac:dyDescent="0.25">
      <c r="A578" s="48"/>
    </row>
    <row r="579" spans="1:1" x14ac:dyDescent="0.25">
      <c r="A579" s="48"/>
    </row>
    <row r="580" spans="1:1" x14ac:dyDescent="0.25">
      <c r="A580" s="48"/>
    </row>
    <row r="581" spans="1:1" x14ac:dyDescent="0.25">
      <c r="A581" s="48"/>
    </row>
    <row r="582" spans="1:1" x14ac:dyDescent="0.25">
      <c r="A582" s="48"/>
    </row>
    <row r="583" spans="1:1" x14ac:dyDescent="0.25">
      <c r="A583" s="48"/>
    </row>
    <row r="584" spans="1:1" x14ac:dyDescent="0.25">
      <c r="A584" s="48"/>
    </row>
    <row r="585" spans="1:1" x14ac:dyDescent="0.25">
      <c r="A585" s="48"/>
    </row>
    <row r="586" spans="1:1" x14ac:dyDescent="0.25">
      <c r="A586" s="48"/>
    </row>
    <row r="587" spans="1:1" x14ac:dyDescent="0.25">
      <c r="A587" s="48"/>
    </row>
    <row r="588" spans="1:1" x14ac:dyDescent="0.25">
      <c r="A588" s="48"/>
    </row>
    <row r="589" spans="1:1" x14ac:dyDescent="0.25">
      <c r="A589" s="48"/>
    </row>
    <row r="590" spans="1:1" x14ac:dyDescent="0.25">
      <c r="A590" s="48"/>
    </row>
    <row r="591" spans="1:1" x14ac:dyDescent="0.25">
      <c r="A591" s="48"/>
    </row>
    <row r="592" spans="1:1" x14ac:dyDescent="0.25">
      <c r="A592" s="48"/>
    </row>
    <row r="593" spans="1:1" x14ac:dyDescent="0.25">
      <c r="A593" s="48"/>
    </row>
    <row r="594" spans="1:1" x14ac:dyDescent="0.25">
      <c r="A594" s="48"/>
    </row>
    <row r="595" spans="1:1" x14ac:dyDescent="0.25">
      <c r="A595" s="48"/>
    </row>
    <row r="596" spans="1:1" x14ac:dyDescent="0.25">
      <c r="A596" s="48"/>
    </row>
    <row r="597" spans="1:1" x14ac:dyDescent="0.25">
      <c r="A597" s="48"/>
    </row>
    <row r="598" spans="1:1" x14ac:dyDescent="0.25">
      <c r="A598" s="48"/>
    </row>
    <row r="599" spans="1:1" x14ac:dyDescent="0.25">
      <c r="A599" s="48"/>
    </row>
    <row r="600" spans="1:1" x14ac:dyDescent="0.25">
      <c r="A600" s="48"/>
    </row>
    <row r="601" spans="1:1" x14ac:dyDescent="0.25">
      <c r="A601" s="48"/>
    </row>
    <row r="602" spans="1:1" x14ac:dyDescent="0.25">
      <c r="A602" s="48"/>
    </row>
    <row r="603" spans="1:1" x14ac:dyDescent="0.25">
      <c r="A603" s="48"/>
    </row>
    <row r="604" spans="1:1" x14ac:dyDescent="0.25">
      <c r="A604" s="48"/>
    </row>
    <row r="605" spans="1:1" x14ac:dyDescent="0.25">
      <c r="A605" s="48"/>
    </row>
    <row r="606" spans="1:1" x14ac:dyDescent="0.25">
      <c r="A606" s="48"/>
    </row>
    <row r="607" spans="1:1" x14ac:dyDescent="0.25">
      <c r="A607" s="48"/>
    </row>
    <row r="608" spans="1:1" x14ac:dyDescent="0.25">
      <c r="A608" s="48"/>
    </row>
    <row r="609" spans="1:1" x14ac:dyDescent="0.25">
      <c r="A609" s="48"/>
    </row>
    <row r="610" spans="1:1" x14ac:dyDescent="0.25">
      <c r="A610" s="48"/>
    </row>
    <row r="611" spans="1:1" x14ac:dyDescent="0.25">
      <c r="A611" s="48"/>
    </row>
    <row r="612" spans="1:1" x14ac:dyDescent="0.25">
      <c r="A612" s="48"/>
    </row>
    <row r="613" spans="1:1" x14ac:dyDescent="0.25">
      <c r="A613" s="48"/>
    </row>
    <row r="614" spans="1:1" x14ac:dyDescent="0.25">
      <c r="A614" s="48"/>
    </row>
    <row r="615" spans="1:1" x14ac:dyDescent="0.25">
      <c r="A615" s="48"/>
    </row>
    <row r="616" spans="1:1" x14ac:dyDescent="0.25">
      <c r="A616" s="48"/>
    </row>
    <row r="617" spans="1:1" x14ac:dyDescent="0.25">
      <c r="A617" s="48"/>
    </row>
    <row r="618" spans="1:1" x14ac:dyDescent="0.25">
      <c r="A618" s="48"/>
    </row>
    <row r="619" spans="1:1" x14ac:dyDescent="0.25">
      <c r="A619" s="48"/>
    </row>
    <row r="620" spans="1:1" x14ac:dyDescent="0.25">
      <c r="A620" s="48"/>
    </row>
    <row r="621" spans="1:1" x14ac:dyDescent="0.25">
      <c r="A621" s="48"/>
    </row>
    <row r="622" spans="1:1" x14ac:dyDescent="0.25">
      <c r="A622" s="48"/>
    </row>
    <row r="623" spans="1:1" x14ac:dyDescent="0.25">
      <c r="A623" s="48"/>
    </row>
    <row r="624" spans="1:1" x14ac:dyDescent="0.25">
      <c r="A624" s="48"/>
    </row>
    <row r="625" spans="1:1" x14ac:dyDescent="0.25">
      <c r="A625" s="48"/>
    </row>
    <row r="626" spans="1:1" x14ac:dyDescent="0.25">
      <c r="A626" s="48"/>
    </row>
    <row r="627" spans="1:1" x14ac:dyDescent="0.25">
      <c r="A627" s="48"/>
    </row>
    <row r="628" spans="1:1" x14ac:dyDescent="0.25">
      <c r="A628" s="48"/>
    </row>
    <row r="629" spans="1:1" x14ac:dyDescent="0.25">
      <c r="A629" s="48"/>
    </row>
    <row r="630" spans="1:1" x14ac:dyDescent="0.25">
      <c r="A630" s="48"/>
    </row>
    <row r="631" spans="1:1" x14ac:dyDescent="0.25">
      <c r="A631" s="48"/>
    </row>
    <row r="632" spans="1:1" x14ac:dyDescent="0.25">
      <c r="A632" s="48"/>
    </row>
    <row r="633" spans="1:1" x14ac:dyDescent="0.25">
      <c r="A633" s="48"/>
    </row>
    <row r="634" spans="1:1" x14ac:dyDescent="0.25">
      <c r="A634" s="48"/>
    </row>
    <row r="635" spans="1:1" x14ac:dyDescent="0.25">
      <c r="A635" s="48"/>
    </row>
    <row r="636" spans="1:1" x14ac:dyDescent="0.25">
      <c r="A636" s="48"/>
    </row>
    <row r="637" spans="1:1" x14ac:dyDescent="0.25">
      <c r="A637" s="48"/>
    </row>
    <row r="638" spans="1:1" x14ac:dyDescent="0.25">
      <c r="A638" s="48"/>
    </row>
    <row r="639" spans="1:1" x14ac:dyDescent="0.25">
      <c r="A639" s="48"/>
    </row>
    <row r="640" spans="1:1" x14ac:dyDescent="0.25">
      <c r="A640" s="48"/>
    </row>
    <row r="641" spans="1:1" x14ac:dyDescent="0.25">
      <c r="A641" s="48"/>
    </row>
    <row r="642" spans="1:1" x14ac:dyDescent="0.25">
      <c r="A642" s="48"/>
    </row>
    <row r="643" spans="1:1" x14ac:dyDescent="0.25">
      <c r="A643" s="48"/>
    </row>
    <row r="644" spans="1:1" x14ac:dyDescent="0.25">
      <c r="A644" s="48"/>
    </row>
    <row r="645" spans="1:1" x14ac:dyDescent="0.25">
      <c r="A645" s="48"/>
    </row>
    <row r="646" spans="1:1" x14ac:dyDescent="0.25">
      <c r="A646" s="48"/>
    </row>
    <row r="647" spans="1:1" x14ac:dyDescent="0.25">
      <c r="A647" s="48"/>
    </row>
    <row r="648" spans="1:1" x14ac:dyDescent="0.25">
      <c r="A648" s="48"/>
    </row>
    <row r="649" spans="1:1" x14ac:dyDescent="0.25">
      <c r="A649" s="48"/>
    </row>
    <row r="650" spans="1:1" x14ac:dyDescent="0.25">
      <c r="A650" s="48"/>
    </row>
    <row r="651" spans="1:1" x14ac:dyDescent="0.25">
      <c r="A651" s="48"/>
    </row>
    <row r="652" spans="1:1" x14ac:dyDescent="0.25">
      <c r="A652" s="48"/>
    </row>
    <row r="653" spans="1:1" x14ac:dyDescent="0.25">
      <c r="A653" s="48"/>
    </row>
    <row r="654" spans="1:1" x14ac:dyDescent="0.25">
      <c r="A654" s="48"/>
    </row>
    <row r="655" spans="1:1" x14ac:dyDescent="0.25">
      <c r="A655" s="48"/>
    </row>
    <row r="656" spans="1:1" x14ac:dyDescent="0.25">
      <c r="A656" s="48"/>
    </row>
    <row r="657" spans="1:1" x14ac:dyDescent="0.25">
      <c r="A657" s="48"/>
    </row>
    <row r="658" spans="1:1" x14ac:dyDescent="0.25">
      <c r="A658" s="48"/>
    </row>
    <row r="659" spans="1:1" x14ac:dyDescent="0.25">
      <c r="A659" s="48"/>
    </row>
    <row r="660" spans="1:1" x14ac:dyDescent="0.25">
      <c r="A660" s="48"/>
    </row>
    <row r="661" spans="1:1" x14ac:dyDescent="0.25">
      <c r="A661" s="48"/>
    </row>
    <row r="662" spans="1:1" x14ac:dyDescent="0.25">
      <c r="A662" s="48"/>
    </row>
    <row r="663" spans="1:1" x14ac:dyDescent="0.25">
      <c r="A663" s="48"/>
    </row>
    <row r="664" spans="1:1" x14ac:dyDescent="0.25">
      <c r="A664" s="48"/>
    </row>
    <row r="665" spans="1:1" x14ac:dyDescent="0.25">
      <c r="A665" s="48"/>
    </row>
    <row r="666" spans="1:1" x14ac:dyDescent="0.25">
      <c r="A666" s="48"/>
    </row>
    <row r="667" spans="1:1" x14ac:dyDescent="0.25">
      <c r="A667" s="48"/>
    </row>
    <row r="668" spans="1:1" x14ac:dyDescent="0.25">
      <c r="A668" s="48"/>
    </row>
    <row r="669" spans="1:1" x14ac:dyDescent="0.25">
      <c r="A669" s="48"/>
    </row>
    <row r="670" spans="1:1" x14ac:dyDescent="0.25">
      <c r="A670" s="48"/>
    </row>
    <row r="671" spans="1:1" x14ac:dyDescent="0.25">
      <c r="A671" s="48"/>
    </row>
    <row r="672" spans="1:1" x14ac:dyDescent="0.25">
      <c r="A672" s="48"/>
    </row>
    <row r="673" spans="1:1" x14ac:dyDescent="0.25">
      <c r="A673" s="48"/>
    </row>
    <row r="674" spans="1:1" x14ac:dyDescent="0.25">
      <c r="A674" s="48"/>
    </row>
    <row r="675" spans="1:1" x14ac:dyDescent="0.25">
      <c r="A675" s="48"/>
    </row>
    <row r="676" spans="1:1" x14ac:dyDescent="0.25">
      <c r="A676" s="48"/>
    </row>
    <row r="677" spans="1:1" x14ac:dyDescent="0.25">
      <c r="A677" s="48"/>
    </row>
    <row r="678" spans="1:1" x14ac:dyDescent="0.25">
      <c r="A678" s="48"/>
    </row>
    <row r="679" spans="1:1" x14ac:dyDescent="0.25">
      <c r="A679" s="48"/>
    </row>
    <row r="680" spans="1:1" x14ac:dyDescent="0.25">
      <c r="A680" s="48"/>
    </row>
    <row r="681" spans="1:1" x14ac:dyDescent="0.25">
      <c r="A681" s="48"/>
    </row>
    <row r="682" spans="1:1" x14ac:dyDescent="0.25">
      <c r="A682" s="48"/>
    </row>
    <row r="683" spans="1:1" x14ac:dyDescent="0.25">
      <c r="A683" s="48"/>
    </row>
    <row r="684" spans="1:1" x14ac:dyDescent="0.25">
      <c r="A684" s="48"/>
    </row>
    <row r="685" spans="1:1" x14ac:dyDescent="0.25">
      <c r="A685" s="48"/>
    </row>
    <row r="686" spans="1:1" x14ac:dyDescent="0.25">
      <c r="A686" s="48"/>
    </row>
    <row r="687" spans="1:1" x14ac:dyDescent="0.25">
      <c r="A687" s="48"/>
    </row>
    <row r="688" spans="1:1" x14ac:dyDescent="0.25">
      <c r="A688" s="48"/>
    </row>
    <row r="689" spans="1:1" x14ac:dyDescent="0.25">
      <c r="A689" s="48"/>
    </row>
    <row r="690" spans="1:1" x14ac:dyDescent="0.25">
      <c r="A690" s="48"/>
    </row>
    <row r="691" spans="1:1" x14ac:dyDescent="0.25">
      <c r="A691" s="48"/>
    </row>
    <row r="692" spans="1:1" x14ac:dyDescent="0.25">
      <c r="A692" s="48"/>
    </row>
    <row r="693" spans="1:1" x14ac:dyDescent="0.25">
      <c r="A693" s="48"/>
    </row>
    <row r="694" spans="1:1" x14ac:dyDescent="0.25">
      <c r="A694" s="48"/>
    </row>
    <row r="695" spans="1:1" x14ac:dyDescent="0.25">
      <c r="A695" s="48"/>
    </row>
    <row r="696" spans="1:1" x14ac:dyDescent="0.25">
      <c r="A696" s="48"/>
    </row>
    <row r="697" spans="1:1" x14ac:dyDescent="0.25">
      <c r="A697" s="48"/>
    </row>
    <row r="698" spans="1:1" x14ac:dyDescent="0.25">
      <c r="A698" s="48"/>
    </row>
    <row r="699" spans="1:1" x14ac:dyDescent="0.25">
      <c r="A699" s="48"/>
    </row>
    <row r="700" spans="1:1" x14ac:dyDescent="0.25">
      <c r="A700" s="48"/>
    </row>
    <row r="701" spans="1:1" x14ac:dyDescent="0.25">
      <c r="A701" s="48"/>
    </row>
    <row r="702" spans="1:1" x14ac:dyDescent="0.25">
      <c r="A702" s="48"/>
    </row>
    <row r="703" spans="1:1" x14ac:dyDescent="0.25">
      <c r="A703" s="48"/>
    </row>
    <row r="704" spans="1:1" x14ac:dyDescent="0.25">
      <c r="A704" s="48"/>
    </row>
    <row r="705" spans="1:1" x14ac:dyDescent="0.25">
      <c r="A705" s="48"/>
    </row>
    <row r="706" spans="1:1" x14ac:dyDescent="0.25">
      <c r="A706" s="48"/>
    </row>
    <row r="707" spans="1:1" x14ac:dyDescent="0.25">
      <c r="A707" s="48"/>
    </row>
    <row r="708" spans="1:1" x14ac:dyDescent="0.25">
      <c r="A708" s="48"/>
    </row>
    <row r="709" spans="1:1" x14ac:dyDescent="0.25">
      <c r="A709" s="48"/>
    </row>
    <row r="710" spans="1:1" x14ac:dyDescent="0.25">
      <c r="A710" s="48"/>
    </row>
    <row r="711" spans="1:1" x14ac:dyDescent="0.25">
      <c r="A711" s="48"/>
    </row>
    <row r="712" spans="1:1" x14ac:dyDescent="0.25">
      <c r="A712" s="48"/>
    </row>
    <row r="713" spans="1:1" x14ac:dyDescent="0.25">
      <c r="A713" s="48"/>
    </row>
    <row r="714" spans="1:1" x14ac:dyDescent="0.25">
      <c r="A714" s="48"/>
    </row>
    <row r="715" spans="1:1" x14ac:dyDescent="0.25">
      <c r="A715" s="48"/>
    </row>
    <row r="716" spans="1:1" x14ac:dyDescent="0.25">
      <c r="A716" s="48"/>
    </row>
    <row r="717" spans="1:1" x14ac:dyDescent="0.25">
      <c r="A717" s="48"/>
    </row>
    <row r="718" spans="1:1" x14ac:dyDescent="0.25">
      <c r="A718" s="48"/>
    </row>
    <row r="719" spans="1:1" x14ac:dyDescent="0.25">
      <c r="A719" s="48"/>
    </row>
    <row r="720" spans="1:1" x14ac:dyDescent="0.25">
      <c r="A720" s="48"/>
    </row>
    <row r="721" spans="1:1" x14ac:dyDescent="0.25">
      <c r="A721" s="48"/>
    </row>
    <row r="722" spans="1:1" x14ac:dyDescent="0.25">
      <c r="A722" s="48"/>
    </row>
    <row r="723" spans="1:1" x14ac:dyDescent="0.25">
      <c r="A723" s="48"/>
    </row>
    <row r="724" spans="1:1" x14ac:dyDescent="0.25">
      <c r="A724" s="48"/>
    </row>
    <row r="725" spans="1:1" x14ac:dyDescent="0.25">
      <c r="A725" s="48"/>
    </row>
    <row r="726" spans="1:1" x14ac:dyDescent="0.25">
      <c r="A726" s="48"/>
    </row>
    <row r="727" spans="1:1" x14ac:dyDescent="0.25">
      <c r="A727" s="48"/>
    </row>
    <row r="728" spans="1:1" x14ac:dyDescent="0.25">
      <c r="A728" s="48"/>
    </row>
    <row r="729" spans="1:1" x14ac:dyDescent="0.25">
      <c r="A729" s="48"/>
    </row>
    <row r="730" spans="1:1" x14ac:dyDescent="0.25">
      <c r="A730" s="48"/>
    </row>
    <row r="731" spans="1:1" x14ac:dyDescent="0.25">
      <c r="A731" s="48"/>
    </row>
    <row r="732" spans="1:1" x14ac:dyDescent="0.25">
      <c r="A732" s="48"/>
    </row>
    <row r="733" spans="1:1" x14ac:dyDescent="0.25">
      <c r="A733" s="48"/>
    </row>
    <row r="734" spans="1:1" x14ac:dyDescent="0.25">
      <c r="A734" s="48"/>
    </row>
    <row r="735" spans="1:1" x14ac:dyDescent="0.25">
      <c r="A735" s="48"/>
    </row>
    <row r="736" spans="1:1" x14ac:dyDescent="0.25">
      <c r="A736" s="48"/>
    </row>
    <row r="737" spans="1:1" x14ac:dyDescent="0.25">
      <c r="A737" s="48"/>
    </row>
    <row r="738" spans="1:1" x14ac:dyDescent="0.25">
      <c r="A738" s="48"/>
    </row>
    <row r="739" spans="1:1" x14ac:dyDescent="0.25">
      <c r="A739" s="48"/>
    </row>
    <row r="740" spans="1:1" x14ac:dyDescent="0.25">
      <c r="A740" s="48"/>
    </row>
    <row r="741" spans="1:1" x14ac:dyDescent="0.25">
      <c r="A741" s="48"/>
    </row>
    <row r="742" spans="1:1" x14ac:dyDescent="0.25">
      <c r="A742" s="48"/>
    </row>
    <row r="743" spans="1:1" x14ac:dyDescent="0.25">
      <c r="A743" s="48"/>
    </row>
    <row r="744" spans="1:1" x14ac:dyDescent="0.25">
      <c r="A744" s="48"/>
    </row>
    <row r="745" spans="1:1" x14ac:dyDescent="0.25">
      <c r="A745" s="48"/>
    </row>
    <row r="746" spans="1:1" x14ac:dyDescent="0.25">
      <c r="A746" s="48"/>
    </row>
    <row r="747" spans="1:1" x14ac:dyDescent="0.25">
      <c r="A747" s="48"/>
    </row>
    <row r="748" spans="1:1" x14ac:dyDescent="0.25">
      <c r="A748" s="48"/>
    </row>
    <row r="749" spans="1:1" x14ac:dyDescent="0.25">
      <c r="A749" s="48"/>
    </row>
    <row r="750" spans="1:1" x14ac:dyDescent="0.25">
      <c r="A750" s="48"/>
    </row>
    <row r="751" spans="1:1" x14ac:dyDescent="0.25">
      <c r="A751" s="48"/>
    </row>
    <row r="752" spans="1:1" x14ac:dyDescent="0.25">
      <c r="A752" s="48"/>
    </row>
    <row r="753" spans="1:1" x14ac:dyDescent="0.25">
      <c r="A753" s="48"/>
    </row>
    <row r="754" spans="1:1" x14ac:dyDescent="0.25">
      <c r="A754" s="48"/>
    </row>
    <row r="755" spans="1:1" x14ac:dyDescent="0.25">
      <c r="A755" s="48"/>
    </row>
    <row r="756" spans="1:1" x14ac:dyDescent="0.25">
      <c r="A756" s="48"/>
    </row>
    <row r="757" spans="1:1" x14ac:dyDescent="0.25">
      <c r="A757" s="48"/>
    </row>
    <row r="758" spans="1:1" x14ac:dyDescent="0.25">
      <c r="A758" s="48"/>
    </row>
    <row r="759" spans="1:1" x14ac:dyDescent="0.25">
      <c r="A759" s="48"/>
    </row>
    <row r="760" spans="1:1" x14ac:dyDescent="0.25">
      <c r="A760" s="48"/>
    </row>
    <row r="761" spans="1:1" x14ac:dyDescent="0.25">
      <c r="A761" s="48"/>
    </row>
    <row r="762" spans="1:1" x14ac:dyDescent="0.25">
      <c r="A762" s="48"/>
    </row>
    <row r="763" spans="1:1" x14ac:dyDescent="0.25">
      <c r="A763" s="48"/>
    </row>
    <row r="764" spans="1:1" x14ac:dyDescent="0.25">
      <c r="A764" s="48"/>
    </row>
    <row r="765" spans="1:1" x14ac:dyDescent="0.25">
      <c r="A765" s="48"/>
    </row>
    <row r="766" spans="1:1" x14ac:dyDescent="0.25">
      <c r="A766" s="48"/>
    </row>
    <row r="767" spans="1:1" x14ac:dyDescent="0.25">
      <c r="A767" s="4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tint="-0.249977111117893"/>
  </sheetPr>
  <dimension ref="A1:W450"/>
  <sheetViews>
    <sheetView zoomScaleNormal="100" workbookViewId="0">
      <selection activeCell="H31" sqref="H31"/>
    </sheetView>
  </sheetViews>
  <sheetFormatPr defaultRowHeight="15" x14ac:dyDescent="0.25"/>
  <cols>
    <col min="1" max="1" width="8.42578125" style="13" customWidth="1"/>
    <col min="2" max="2" width="9.5703125" style="13" customWidth="1"/>
    <col min="3" max="3" width="14.5703125" style="13" customWidth="1"/>
    <col min="4" max="4" width="12.85546875" style="13" customWidth="1"/>
    <col min="5" max="18" width="13.7109375" style="13" customWidth="1"/>
    <col min="19" max="19" width="15.140625" style="13" customWidth="1"/>
    <col min="20" max="16384" width="9.140625" style="13"/>
  </cols>
  <sheetData>
    <row r="1" spans="1:20" ht="15.75" thickBot="1" x14ac:dyDescent="0.3">
      <c r="C1" s="14"/>
    </row>
    <row r="2" spans="1:20" ht="15" customHeight="1" x14ac:dyDescent="0.25">
      <c r="C2" s="8" t="s">
        <v>148</v>
      </c>
      <c r="D2" s="9"/>
      <c r="E2" s="9"/>
      <c r="F2" s="9"/>
      <c r="G2" s="9"/>
      <c r="H2" s="9"/>
      <c r="I2" s="9"/>
      <c r="J2" s="9"/>
      <c r="K2" s="9"/>
      <c r="L2" s="9"/>
      <c r="M2" s="9"/>
      <c r="N2" s="9"/>
      <c r="O2" s="9"/>
      <c r="P2" s="9"/>
      <c r="Q2" s="9"/>
      <c r="R2" s="9"/>
      <c r="S2" s="44"/>
    </row>
    <row r="3" spans="1:20" ht="15.75" customHeight="1" thickBot="1" x14ac:dyDescent="0.3">
      <c r="A3" s="32"/>
      <c r="C3" s="10"/>
      <c r="D3" s="11"/>
      <c r="E3" s="11"/>
      <c r="F3" s="11"/>
      <c r="G3" s="11"/>
      <c r="H3" s="11"/>
      <c r="I3" s="11"/>
      <c r="J3" s="11"/>
      <c r="K3" s="11"/>
      <c r="L3" s="11"/>
      <c r="M3" s="11"/>
      <c r="N3" s="11"/>
      <c r="O3" s="11"/>
      <c r="P3" s="11"/>
      <c r="Q3" s="11"/>
      <c r="R3" s="11"/>
      <c r="S3" s="45"/>
    </row>
    <row r="4" spans="1:20" x14ac:dyDescent="0.25">
      <c r="C4" s="14"/>
    </row>
    <row r="5" spans="1:20" ht="63" customHeight="1" x14ac:dyDescent="0.25">
      <c r="A5" s="20"/>
      <c r="B5" s="20"/>
      <c r="C5" s="42" t="s">
        <v>135</v>
      </c>
      <c r="D5" s="43" t="e">
        <f>#REF!</f>
        <v>#REF!</v>
      </c>
      <c r="E5" s="204" t="s">
        <v>0</v>
      </c>
      <c r="F5" s="205"/>
      <c r="G5" s="206"/>
      <c r="H5" s="207" t="s">
        <v>1</v>
      </c>
      <c r="I5" s="208"/>
      <c r="J5" s="209"/>
      <c r="K5" s="207" t="s">
        <v>2</v>
      </c>
      <c r="L5" s="208"/>
      <c r="M5" s="209"/>
      <c r="N5" s="207" t="s">
        <v>3</v>
      </c>
      <c r="O5" s="208"/>
      <c r="P5" s="209"/>
      <c r="Q5" s="210" t="s">
        <v>143</v>
      </c>
      <c r="R5" s="211"/>
      <c r="S5" s="54" t="s">
        <v>144</v>
      </c>
    </row>
    <row r="6" spans="1:20" ht="45" x14ac:dyDescent="0.25">
      <c r="B6" s="20"/>
      <c r="C6" s="30"/>
      <c r="D6" s="31"/>
      <c r="E6" s="57" t="s">
        <v>64</v>
      </c>
      <c r="F6" s="58" t="s">
        <v>147</v>
      </c>
      <c r="G6" s="59" t="s">
        <v>142</v>
      </c>
      <c r="H6" s="57" t="s">
        <v>64</v>
      </c>
      <c r="I6" s="58" t="s">
        <v>147</v>
      </c>
      <c r="J6" s="59" t="s">
        <v>142</v>
      </c>
      <c r="K6" s="57" t="s">
        <v>64</v>
      </c>
      <c r="L6" s="58" t="s">
        <v>147</v>
      </c>
      <c r="M6" s="59" t="s">
        <v>142</v>
      </c>
      <c r="N6" s="57" t="s">
        <v>64</v>
      </c>
      <c r="O6" s="58" t="s">
        <v>147</v>
      </c>
      <c r="P6" s="59" t="s">
        <v>142</v>
      </c>
      <c r="Q6" s="60" t="s">
        <v>64</v>
      </c>
      <c r="R6" s="46" t="s">
        <v>147</v>
      </c>
      <c r="S6" s="55" t="s">
        <v>152</v>
      </c>
    </row>
    <row r="7" spans="1:20" ht="15.75" customHeight="1" x14ac:dyDescent="0.25">
      <c r="B7" s="21"/>
      <c r="C7" s="25" t="s">
        <v>4</v>
      </c>
      <c r="D7" s="24">
        <v>2006</v>
      </c>
      <c r="E7" s="40" t="e">
        <f>IF(IF($D$5="All tumours (excl. NMSC)", SUMIF(Malignant_EP_year_suppr!$A$2:$A$55,$C$5&amp;$D7&amp;" Total",INDEX(Malignant_EP_year_suppr!$A$2:$I$55,0,MATCH(E$5,Malignant_EP_year_suppr!$A$2:$I$2,0))),IF($D$5="All malignant tumours (excl. NMSC)",SUMIF(Malignant_EP_year_suppr!$A$2:$A$55,$C$5&amp;$D7&amp;"Malignant",INDEX(Malignant_EP_year_suppr!$A$2:$I$55,0,MATCH(E$5,Malignant_EP_year_suppr!$A$2:$I$2,0))),SUMIF(TumourType_EP_year_suppr!$A$2:$A$679,$C$5&amp;$D7&amp;$D$5,INDEX(TumourType_EP_year_suppr!$A$2:$I$679,0,MATCH(E$5,TumourType_EP_year_suppr!$A$2:$I$2,0)))))&lt;5,"",IF($D$5="All tumours (excl. NMSC)", SUMIF(Malignant_EP_year_suppr!$A$2:$A$55,$C$5&amp;$D7&amp;" Total",INDEX(Malignant_EP_year_suppr!$A$2:$I$55,0,MATCH(E$5,Malignant_EP_year_suppr!$A$2:$I$2,0))),IF($D$5="All malignant tumours (excl. NMSC)",SUMIF(Malignant_EP_year_suppr!$A$2:$A$55,$C$5&amp;$D7&amp;"Malignant",INDEX(Malignant_EP_year_suppr!$A$2:$I$55,0,MATCH(E$5,Malignant_EP_year_suppr!$A$2:$I$2,0))),SUMIF(TumourType_EP_year_suppr!$A$2:$A$679,$C$5&amp;$D7&amp;$D$5,INDEX(TumourType_EP_year_suppr!$A$2:$I$679,0,MATCH(E$5,TumourType_EP_year_suppr!$A$2:$I$2,0))))))</f>
        <v>#REF!</v>
      </c>
      <c r="F7" s="19" t="e">
        <f>IF(E7="","",E7/$Q7)</f>
        <v>#REF!</v>
      </c>
      <c r="G7" s="41" t="e">
        <f>IF(E7="","",E7/$S7)</f>
        <v>#REF!</v>
      </c>
      <c r="H7" s="40" t="e">
        <f>IF(IF($D$5="All tumours (excl. NMSC)", SUMIF(Malignant_EP_year_suppr!$A$2:$A$55,$C$5&amp;$D7&amp;" Total",INDEX(Malignant_EP_year_suppr!$A$2:$I$55,0,MATCH(H$5,Malignant_EP_year_suppr!$A$2:$I$2,0))),IF($D$5="All malignant tumours (excl. NMSC)",SUMIF(Malignant_EP_year_suppr!$A$2:$A$55,$C$5&amp;$D7&amp;"Malignant",INDEX(Malignant_EP_year_suppr!$A$2:$I$55,0,MATCH(H$5,Malignant_EP_year_suppr!$A$2:$I$2,0))),SUMIF(TumourType_EP_year_suppr!$A$2:$A$679,$C$5&amp;$D7&amp;$D$5,INDEX(TumourType_EP_year_suppr!$A$2:$I$679,0,MATCH(H$5,TumourType_EP_year_suppr!$A$2:$I$2,0)))))&lt;5,"",IF($D$5="All tumours (excl. NMSC)", SUMIF(Malignant_EP_year_suppr!$A$2:$A$55,$C$5&amp;$D7&amp;" Total",INDEX(Malignant_EP_year_suppr!$A$2:$I$55,0,MATCH(H$5,Malignant_EP_year_suppr!$A$2:$I$2,0))),IF($D$5="All malignant tumours (excl. NMSC)",SUMIF(Malignant_EP_year_suppr!$A$2:$A$55,$C$5&amp;$D7&amp;"Malignant",INDEX(Malignant_EP_year_suppr!$A$2:$I$55,0,MATCH(H$5,Malignant_EP_year_suppr!$A$2:$I$2,0))),SUMIF(TumourType_EP_year_suppr!$A$2:$A$679,$C$5&amp;$D7&amp;$D$5,INDEX(TumourType_EP_year_suppr!$A$2:$I$679,0,MATCH(H$5,TumourType_EP_year_suppr!$A$2:$I$2,0))))))</f>
        <v>#REF!</v>
      </c>
      <c r="I7" s="19" t="e">
        <f>IF(H7="","",H7/$Q7)</f>
        <v>#REF!</v>
      </c>
      <c r="J7" s="41" t="e">
        <f>IF(H7="","",H7/$S7)</f>
        <v>#REF!</v>
      </c>
      <c r="K7" s="40" t="e">
        <f>IF(IF($D$5="All tumours (excl. NMSC)", SUMIF(Malignant_EP_year_suppr!$A$2:$A$55,$C$5&amp;$D7&amp;" Total",INDEX(Malignant_EP_year_suppr!$A$2:$I$55,0,MATCH(K$5,Malignant_EP_year_suppr!$A$2:$I$2,0))),IF($D$5="All malignant tumours (excl. NMSC)",SUMIF(Malignant_EP_year_suppr!$A$2:$A$55,$C$5&amp;$D7&amp;"Malignant",INDEX(Malignant_EP_year_suppr!$A$2:$I$55,0,MATCH(K$5,Malignant_EP_year_suppr!$A$2:$I$2,0))),SUMIF(TumourType_EP_year_suppr!$A$2:$A$679,$C$5&amp;$D7&amp;$D$5,INDEX(TumourType_EP_year_suppr!$A$2:$I$679,0,MATCH(K$5,TumourType_EP_year_suppr!$A$2:$I$2,0)))))&lt;5,"",IF($D$5="All tumours (excl. NMSC)", SUMIF(Malignant_EP_year_suppr!$A$2:$A$55,$C$5&amp;$D7&amp;" Total",INDEX(Malignant_EP_year_suppr!$A$2:$I$55,0,MATCH(K$5,Malignant_EP_year_suppr!$A$2:$I$2,0))),IF($D$5="All malignant tumours (excl. NMSC)",SUMIF(Malignant_EP_year_suppr!$A$2:$A$55,$C$5&amp;$D7&amp;"Malignant",INDEX(Malignant_EP_year_suppr!$A$2:$I$55,0,MATCH(K$5,Malignant_EP_year_suppr!$A$2:$I$2,0))),SUMIF(TumourType_EP_year_suppr!$A$2:$A$679,$C$5&amp;$D7&amp;$D$5,INDEX(TumourType_EP_year_suppr!$A$2:$I$679,0,MATCH(K$5,TumourType_EP_year_suppr!$A$2:$I$2,0))))))</f>
        <v>#REF!</v>
      </c>
      <c r="L7" s="19" t="e">
        <f>IF(K7="","",K7/$Q7)</f>
        <v>#REF!</v>
      </c>
      <c r="M7" s="41" t="e">
        <f>IF(K7="","",K7/$S7)</f>
        <v>#REF!</v>
      </c>
      <c r="N7" s="40" t="e">
        <f>IF(IF($D$5="All tumours (excl. NMSC)", SUMIF(Malignant_EP_year_suppr!$A$2:$A$55,$C$5&amp;$D7&amp;" Total",INDEX(Malignant_EP_year_suppr!$A$2:$I$55,0,MATCH(N$5,Malignant_EP_year_suppr!$A$2:$I$2,0))),IF($D$5="All malignant tumours (excl. NMSC)",SUMIF(Malignant_EP_year_suppr!$A$2:$A$55,$C$5&amp;$D7&amp;"Malignant",INDEX(Malignant_EP_year_suppr!$A$2:$I$55,0,MATCH(N$5,Malignant_EP_year_suppr!$A$2:$I$2,0))),SUMIF(TumourType_EP_year_suppr!$A$2:$A$679,$C$5&amp;$D7&amp;$D$5,INDEX(TumourType_EP_year_suppr!$A$2:$I$679,0,MATCH(N$5,TumourType_EP_year_suppr!$A$2:$I$2,0)))))&lt;5,"",IF($D$5="All tumours (excl. NMSC)", SUMIF(Malignant_EP_year_suppr!$A$2:$A$55,$C$5&amp;$D7&amp;" Total",INDEX(Malignant_EP_year_suppr!$A$2:$I$55,0,MATCH(N$5,Malignant_EP_year_suppr!$A$2:$I$2,0))),IF($D$5="All malignant tumours (excl. NMSC)",SUMIF(Malignant_EP_year_suppr!$A$2:$A$55,$C$5&amp;$D7&amp;"Malignant",INDEX(Malignant_EP_year_suppr!$A$2:$I$55,0,MATCH(N$5,Malignant_EP_year_suppr!$A$2:$I$2,0))),SUMIF(TumourType_EP_year_suppr!$A$2:$A$679,$C$5&amp;$D7&amp;$D$5,INDEX(TumourType_EP_year_suppr!$A$2:$I$679,0,MATCH(N$5,TumourType_EP_year_suppr!$A$2:$I$2,0))))))</f>
        <v>#REF!</v>
      </c>
      <c r="O7" s="19" t="e">
        <f>IF(N7="","",N7/$Q7)</f>
        <v>#REF!</v>
      </c>
      <c r="P7" s="41" t="e">
        <f>IF(N7="","",N7/$S7)</f>
        <v>#REF!</v>
      </c>
      <c r="Q7" s="40" t="e">
        <f>IF(IF($D$5="All tumours (excl. NMSC)", SUMIF(Malignant_EP_year_suppr!$A$2:$A$55,$C$5&amp;$D7&amp;" Total",INDEX(Malignant_EP_year_suppr!$A$2:$I$55,0,MATCH(Q$5,Malignant_EP_year_suppr!$A$2:$I$2,0))),IF($D$5="All malignant tumours (excl. NMSC)",SUMIF(Malignant_EP_year_suppr!$A$2:$A$55,$C$5&amp;$D7&amp;"Malignant",INDEX(Malignant_EP_year_suppr!$A$2:$I$55,0,MATCH(Q$5,Malignant_EP_year_suppr!$A$2:$I$2,0))),SUMIF(TumourType_EP_year_suppr!$A$2:$A$679,$C$5&amp;$D7&amp;$D$5,INDEX(TumourType_EP_year_suppr!$A$2:$I$679,0,MATCH(Q$5,TumourType_EP_year_suppr!$A$2:$I$2,0)))))&lt;5,"",IF($D$5="All tumours (excl. NMSC)", SUMIF(Malignant_EP_year_suppr!$A$2:$A$55,$C$5&amp;$D7&amp;" Total",INDEX(Malignant_EP_year_suppr!$A$2:$I$55,0,MATCH(Q$5,Malignant_EP_year_suppr!$A$2:$I$2,0))),IF($D$5="All malignant tumours (excl. NMSC)",SUMIF(Malignant_EP_year_suppr!$A$2:$A$55,$C$5&amp;$D7&amp;"Malignant",INDEX(Malignant_EP_year_suppr!$A$2:$I$55,0,MATCH(Q$5,Malignant_EP_year_suppr!$A$2:$I$2,0))),SUMIF(TumourType_EP_year_suppr!$A$2:$A$679,$C$5&amp;$D7&amp;$D$5,INDEX(TumourType_EP_year_suppr!$A$2:$I$679,0,MATCH(Q$5,TumourType_EP_year_suppr!$A$2:$I$2,0))))))</f>
        <v>#REF!</v>
      </c>
      <c r="R7" s="41" t="e">
        <f>IF(Q7="","",Q7/$S7)</f>
        <v>#REF!</v>
      </c>
      <c r="S7" s="40" t="e">
        <f>IF(IF($D$5="All tumours (excl. NMSC)", SUMIF(Malignant_all_year_suppr!$A$2:$A$55,$C$5&amp;$D7&amp;" Total",INDEX(Malignant_all_year_suppr!$A$2:$I$55,0,MATCH(S$5,Malignant_all_year_suppr!$A$2:$I$2,0))),IF($D$5="All malignant tumours (excl. NMSC)",SUMIF(Malignant_all_year_suppr!$A$2:$A$55,$C$5&amp;$D7&amp;"Malignant",INDEX(Malignant_all_year_suppr!$A$2:$I$55,0,MATCH(S$5,Malignant_all_year_suppr!$A$2:$I$2,0))),SUMIF(TumourType_all_year_suppr!$A$2:$A$766,$C$5&amp;$D7&amp;$D$5,INDEX(TumourType_all_year_suppr!$A$2:$I$766,0,MATCH(S$5,TumourType_all_year_suppr!$A$2:$I$2,0)))))&lt;5,"",IF($D$5="All tumours (excl. NMSC)", SUMIF(Malignant_all_year_suppr!$A$2:$A$55,$C$5&amp;$D7&amp;" Total",INDEX(Malignant_all_year_suppr!$A$2:$I$55,0,MATCH(S$5,Malignant_all_year_suppr!$A$2:$I$2,0))),IF($D$5="All malignant tumours (excl. NMSC)",SUMIF(Malignant_all_year_suppr!$A$2:$A$55,$C$5&amp;$D7&amp;"Malignant",INDEX(Malignant_all_year_suppr!$A$2:$I$55,0,MATCH(S$5,Malignant_all_year_suppr!$A$2:$I$2,0))),SUMIF(TumourType_all_year_suppr!$A$2:$A$766,$C$5&amp;$D7&amp;$D$5,INDEX(TumourType_all_year_suppr!$A$2:$I$766,0,MATCH(S$5,TumourType_all_year_suppr!$A$2:$I$2,0))))))</f>
        <v>#REF!</v>
      </c>
      <c r="T7" s="63"/>
    </row>
    <row r="8" spans="1:20" ht="15.75" x14ac:dyDescent="0.25">
      <c r="A8" s="21"/>
      <c r="B8" s="21"/>
      <c r="C8" s="26"/>
      <c r="D8" s="24">
        <v>2007</v>
      </c>
      <c r="E8" s="40" t="e">
        <f>IF(IF($D$5="All tumours (excl. NMSC)", SUMIF(Malignant_EP_year_suppr!$A$2:$A$55,$C$5&amp;$D8&amp;" Total",INDEX(Malignant_EP_year_suppr!$A$2:$I$55,0,MATCH(E$5,Malignant_EP_year_suppr!$A$2:$I$2,0))),IF($D$5="All malignant tumours (excl. NMSC)",SUMIF(Malignant_EP_year_suppr!$A$2:$A$55,$C$5&amp;$D8&amp;"Malignant",INDEX(Malignant_EP_year_suppr!$A$2:$I$55,0,MATCH(E$5,Malignant_EP_year_suppr!$A$2:$I$2,0))),SUMIF(TumourType_EP_year_suppr!$A$2:$A$679,$C$5&amp;$D8&amp;$D$5,INDEX(TumourType_EP_year_suppr!$A$2:$I$679,0,MATCH(E$5,TumourType_EP_year_suppr!$A$2:$I$2,0)))))&lt;5,"",IF($D$5="All tumours (excl. NMSC)", SUMIF(Malignant_EP_year_suppr!$A$2:$A$55,$C$5&amp;$D8&amp;" Total",INDEX(Malignant_EP_year_suppr!$A$2:$I$55,0,MATCH(E$5,Malignant_EP_year_suppr!$A$2:$I$2,0))),IF($D$5="All malignant tumours (excl. NMSC)",SUMIF(Malignant_EP_year_suppr!$A$2:$A$55,$C$5&amp;$D8&amp;"Malignant",INDEX(Malignant_EP_year_suppr!$A$2:$I$55,0,MATCH(E$5,Malignant_EP_year_suppr!$A$2:$I$2,0))),SUMIF(TumourType_EP_year_suppr!$A$2:$A$679,$C$5&amp;$D8&amp;$D$5,INDEX(TumourType_EP_year_suppr!$A$2:$I$679,0,MATCH(E$5,TumourType_EP_year_suppr!$A$2:$I$2,0))))))</f>
        <v>#REF!</v>
      </c>
      <c r="F8" s="19" t="e">
        <f t="shared" ref="F8:F14" si="0">IF(E8="","",E8/$Q8)</f>
        <v>#REF!</v>
      </c>
      <c r="G8" s="41" t="e">
        <f t="shared" ref="G8:G14" si="1">IF(E8="","",E8/$S8)</f>
        <v>#REF!</v>
      </c>
      <c r="H8" s="40" t="e">
        <f>IF(IF($D$5="All tumours (excl. NMSC)", SUMIF(Malignant_EP_year_suppr!$A$2:$A$55,$C$5&amp;$D8&amp;" Total",INDEX(Malignant_EP_year_suppr!$A$2:$I$55,0,MATCH(H$5,Malignant_EP_year_suppr!$A$2:$I$2,0))),IF($D$5="All malignant tumours (excl. NMSC)",SUMIF(Malignant_EP_year_suppr!$A$2:$A$55,$C$5&amp;$D8&amp;"Malignant",INDEX(Malignant_EP_year_suppr!$A$2:$I$55,0,MATCH(H$5,Malignant_EP_year_suppr!$A$2:$I$2,0))),SUMIF(TumourType_EP_year_suppr!$A$2:$A$679,$C$5&amp;$D8&amp;$D$5,INDEX(TumourType_EP_year_suppr!$A$2:$I$679,0,MATCH(H$5,TumourType_EP_year_suppr!$A$2:$I$2,0)))))&lt;5,"",IF($D$5="All tumours (excl. NMSC)", SUMIF(Malignant_EP_year_suppr!$A$2:$A$55,$C$5&amp;$D8&amp;" Total",INDEX(Malignant_EP_year_suppr!$A$2:$I$55,0,MATCH(H$5,Malignant_EP_year_suppr!$A$2:$I$2,0))),IF($D$5="All malignant tumours (excl. NMSC)",SUMIF(Malignant_EP_year_suppr!$A$2:$A$55,$C$5&amp;$D8&amp;"Malignant",INDEX(Malignant_EP_year_suppr!$A$2:$I$55,0,MATCH(H$5,Malignant_EP_year_suppr!$A$2:$I$2,0))),SUMIF(TumourType_EP_year_suppr!$A$2:$A$679,$C$5&amp;$D8&amp;$D$5,INDEX(TumourType_EP_year_suppr!$A$2:$I$679,0,MATCH(H$5,TumourType_EP_year_suppr!$A$2:$I$2,0))))))</f>
        <v>#REF!</v>
      </c>
      <c r="I8" s="19" t="e">
        <f t="shared" ref="I8:I14" si="2">IF(H8="","",H8/$Q8)</f>
        <v>#REF!</v>
      </c>
      <c r="J8" s="41" t="e">
        <f t="shared" ref="J8:J14" si="3">IF(H8="","",H8/$S8)</f>
        <v>#REF!</v>
      </c>
      <c r="K8" s="40" t="e">
        <f>IF(IF($D$5="All tumours (excl. NMSC)", SUMIF(Malignant_EP_year_suppr!$A$2:$A$55,$C$5&amp;$D8&amp;" Total",INDEX(Malignant_EP_year_suppr!$A$2:$I$55,0,MATCH(K$5,Malignant_EP_year_suppr!$A$2:$I$2,0))),IF($D$5="All malignant tumours (excl. NMSC)",SUMIF(Malignant_EP_year_suppr!$A$2:$A$55,$C$5&amp;$D8&amp;"Malignant",INDEX(Malignant_EP_year_suppr!$A$2:$I$55,0,MATCH(K$5,Malignant_EP_year_suppr!$A$2:$I$2,0))),SUMIF(TumourType_EP_year_suppr!$A$2:$A$679,$C$5&amp;$D8&amp;$D$5,INDEX(TumourType_EP_year_suppr!$A$2:$I$679,0,MATCH(K$5,TumourType_EP_year_suppr!$A$2:$I$2,0)))))&lt;5,"",IF($D$5="All tumours (excl. NMSC)", SUMIF(Malignant_EP_year_suppr!$A$2:$A$55,$C$5&amp;$D8&amp;" Total",INDEX(Malignant_EP_year_suppr!$A$2:$I$55,0,MATCH(K$5,Malignant_EP_year_suppr!$A$2:$I$2,0))),IF($D$5="All malignant tumours (excl. NMSC)",SUMIF(Malignant_EP_year_suppr!$A$2:$A$55,$C$5&amp;$D8&amp;"Malignant",INDEX(Malignant_EP_year_suppr!$A$2:$I$55,0,MATCH(K$5,Malignant_EP_year_suppr!$A$2:$I$2,0))),SUMIF(TumourType_EP_year_suppr!$A$2:$A$679,$C$5&amp;$D8&amp;$D$5,INDEX(TumourType_EP_year_suppr!$A$2:$I$679,0,MATCH(K$5,TumourType_EP_year_suppr!$A$2:$I$2,0))))))</f>
        <v>#REF!</v>
      </c>
      <c r="L8" s="19" t="e">
        <f t="shared" ref="L8:L14" si="4">IF(K8="","",K8/$Q8)</f>
        <v>#REF!</v>
      </c>
      <c r="M8" s="41" t="e">
        <f t="shared" ref="M8:M14" si="5">IF(K8="","",K8/$S8)</f>
        <v>#REF!</v>
      </c>
      <c r="N8" s="40" t="e">
        <f>IF(IF($D$5="All tumours (excl. NMSC)", SUMIF(Malignant_EP_year_suppr!$A$2:$A$55,$C$5&amp;$D8&amp;" Total",INDEX(Malignant_EP_year_suppr!$A$2:$I$55,0,MATCH(N$5,Malignant_EP_year_suppr!$A$2:$I$2,0))),IF($D$5="All malignant tumours (excl. NMSC)",SUMIF(Malignant_EP_year_suppr!$A$2:$A$55,$C$5&amp;$D8&amp;"Malignant",INDEX(Malignant_EP_year_suppr!$A$2:$I$55,0,MATCH(N$5,Malignant_EP_year_suppr!$A$2:$I$2,0))),SUMIF(TumourType_EP_year_suppr!$A$2:$A$679,$C$5&amp;$D8&amp;$D$5,INDEX(TumourType_EP_year_suppr!$A$2:$I$679,0,MATCH(N$5,TumourType_EP_year_suppr!$A$2:$I$2,0)))))&lt;5,"",IF($D$5="All tumours (excl. NMSC)", SUMIF(Malignant_EP_year_suppr!$A$2:$A$55,$C$5&amp;$D8&amp;" Total",INDEX(Malignant_EP_year_suppr!$A$2:$I$55,0,MATCH(N$5,Malignant_EP_year_suppr!$A$2:$I$2,0))),IF($D$5="All malignant tumours (excl. NMSC)",SUMIF(Malignant_EP_year_suppr!$A$2:$A$55,$C$5&amp;$D8&amp;"Malignant",INDEX(Malignant_EP_year_suppr!$A$2:$I$55,0,MATCH(N$5,Malignant_EP_year_suppr!$A$2:$I$2,0))),SUMIF(TumourType_EP_year_suppr!$A$2:$A$679,$C$5&amp;$D8&amp;$D$5,INDEX(TumourType_EP_year_suppr!$A$2:$I$679,0,MATCH(N$5,TumourType_EP_year_suppr!$A$2:$I$2,0))))))</f>
        <v>#REF!</v>
      </c>
      <c r="O8" s="19" t="e">
        <f t="shared" ref="O8:O14" si="6">IF(N8="","",N8/$Q8)</f>
        <v>#REF!</v>
      </c>
      <c r="P8" s="41" t="e">
        <f t="shared" ref="P8:P14" si="7">IF(N8="","",N8/$S8)</f>
        <v>#REF!</v>
      </c>
      <c r="Q8" s="40" t="e">
        <f>IF(IF($D$5="All tumours (excl. NMSC)", SUMIF(Malignant_EP_year_suppr!$A$2:$A$55,$C$5&amp;$D8&amp;" Total",INDEX(Malignant_EP_year_suppr!$A$2:$I$55,0,MATCH(Q$5,Malignant_EP_year_suppr!$A$2:$I$2,0))),IF($D$5="All malignant tumours (excl. NMSC)",SUMIF(Malignant_EP_year_suppr!$A$2:$A$55,$C$5&amp;$D8&amp;"Malignant",INDEX(Malignant_EP_year_suppr!$A$2:$I$55,0,MATCH(Q$5,Malignant_EP_year_suppr!$A$2:$I$2,0))),SUMIF(TumourType_EP_year_suppr!$A$2:$A$679,$C$5&amp;$D8&amp;$D$5,INDEX(TumourType_EP_year_suppr!$A$2:$I$679,0,MATCH(Q$5,TumourType_EP_year_suppr!$A$2:$I$2,0)))))&lt;5,"",IF($D$5="All tumours (excl. NMSC)", SUMIF(Malignant_EP_year_suppr!$A$2:$A$55,$C$5&amp;$D8&amp;" Total",INDEX(Malignant_EP_year_suppr!$A$2:$I$55,0,MATCH(Q$5,Malignant_EP_year_suppr!$A$2:$I$2,0))),IF($D$5="All malignant tumours (excl. NMSC)",SUMIF(Malignant_EP_year_suppr!$A$2:$A$55,$C$5&amp;$D8&amp;"Malignant",INDEX(Malignant_EP_year_suppr!$A$2:$I$55,0,MATCH(Q$5,Malignant_EP_year_suppr!$A$2:$I$2,0))),SUMIF(TumourType_EP_year_suppr!$A$2:$A$679,$C$5&amp;$D8&amp;$D$5,INDEX(TumourType_EP_year_suppr!$A$2:$I$679,0,MATCH(Q$5,TumourType_EP_year_suppr!$A$2:$I$2,0))))))</f>
        <v>#REF!</v>
      </c>
      <c r="R8" s="41" t="e">
        <f t="shared" ref="R8:R14" si="8">IF(Q8="","",Q8/$S8)</f>
        <v>#REF!</v>
      </c>
      <c r="S8" s="40" t="e">
        <f>IF(IF($D$5="All tumours (excl. NMSC)", SUMIF(Malignant_all_year_suppr!$A$2:$A$55,$C$5&amp;$D8&amp;" Total",INDEX(Malignant_all_year_suppr!$A$2:$I$55,0,MATCH(S$5,Malignant_all_year_suppr!$A$2:$I$2,0))),IF($D$5="All malignant tumours (excl. NMSC)",SUMIF(Malignant_all_year_suppr!$A$2:$A$55,$C$5&amp;$D8&amp;"Malignant",INDEX(Malignant_all_year_suppr!$A$2:$I$55,0,MATCH(S$5,Malignant_all_year_suppr!$A$2:$I$2,0))),SUMIF(TumourType_all_year_suppr!$A$2:$A$766,$C$5&amp;$D8&amp;$D$5,INDEX(TumourType_all_year_suppr!$A$2:$I$766,0,MATCH(S$5,TumourType_all_year_suppr!$A$2:$I$2,0)))))&lt;5,"",IF($D$5="All tumours (excl. NMSC)", SUMIF(Malignant_all_year_suppr!$A$2:$A$55,$C$5&amp;$D8&amp;" Total",INDEX(Malignant_all_year_suppr!$A$2:$I$55,0,MATCH(S$5,Malignant_all_year_suppr!$A$2:$I$2,0))),IF($D$5="All malignant tumours (excl. NMSC)",SUMIF(Malignant_all_year_suppr!$A$2:$A$55,$C$5&amp;$D8&amp;"Malignant",INDEX(Malignant_all_year_suppr!$A$2:$I$55,0,MATCH(S$5,Malignant_all_year_suppr!$A$2:$I$2,0))),SUMIF(TumourType_all_year_suppr!$A$2:$A$766,$C$5&amp;$D8&amp;$D$5,INDEX(TumourType_all_year_suppr!$A$2:$I$766,0,MATCH(S$5,TumourType_all_year_suppr!$A$2:$I$2,0))))))</f>
        <v>#REF!</v>
      </c>
      <c r="T8" s="63"/>
    </row>
    <row r="9" spans="1:20" ht="15.75" x14ac:dyDescent="0.25">
      <c r="A9" s="21"/>
      <c r="B9" s="21"/>
      <c r="C9" s="26"/>
      <c r="D9" s="24">
        <v>2008</v>
      </c>
      <c r="E9" s="40" t="e">
        <f>IF(IF($D$5="All tumours (excl. NMSC)", SUMIF(Malignant_EP_year_suppr!$A$2:$A$55,$C$5&amp;$D9&amp;" Total",INDEX(Malignant_EP_year_suppr!$A$2:$I$55,0,MATCH(E$5,Malignant_EP_year_suppr!$A$2:$I$2,0))),IF($D$5="All malignant tumours (excl. NMSC)",SUMIF(Malignant_EP_year_suppr!$A$2:$A$55,$C$5&amp;$D9&amp;"Malignant",INDEX(Malignant_EP_year_suppr!$A$2:$I$55,0,MATCH(E$5,Malignant_EP_year_suppr!$A$2:$I$2,0))),SUMIF(TumourType_EP_year_suppr!$A$2:$A$679,$C$5&amp;$D9&amp;$D$5,INDEX(TumourType_EP_year_suppr!$A$2:$I$679,0,MATCH(E$5,TumourType_EP_year_suppr!$A$2:$I$2,0)))))&lt;5,"",IF($D$5="All tumours (excl. NMSC)", SUMIF(Malignant_EP_year_suppr!$A$2:$A$55,$C$5&amp;$D9&amp;" Total",INDEX(Malignant_EP_year_suppr!$A$2:$I$55,0,MATCH(E$5,Malignant_EP_year_suppr!$A$2:$I$2,0))),IF($D$5="All malignant tumours (excl. NMSC)",SUMIF(Malignant_EP_year_suppr!$A$2:$A$55,$C$5&amp;$D9&amp;"Malignant",INDEX(Malignant_EP_year_suppr!$A$2:$I$55,0,MATCH(E$5,Malignant_EP_year_suppr!$A$2:$I$2,0))),SUMIF(TumourType_EP_year_suppr!$A$2:$A$679,$C$5&amp;$D9&amp;$D$5,INDEX(TumourType_EP_year_suppr!$A$2:$I$679,0,MATCH(E$5,TumourType_EP_year_suppr!$A$2:$I$2,0))))))</f>
        <v>#REF!</v>
      </c>
      <c r="F9" s="19" t="e">
        <f t="shared" si="0"/>
        <v>#REF!</v>
      </c>
      <c r="G9" s="41" t="e">
        <f t="shared" si="1"/>
        <v>#REF!</v>
      </c>
      <c r="H9" s="40" t="e">
        <f>IF(IF($D$5="All tumours (excl. NMSC)", SUMIF(Malignant_EP_year_suppr!$A$2:$A$55,$C$5&amp;$D9&amp;" Total",INDEX(Malignant_EP_year_suppr!$A$2:$I$55,0,MATCH(H$5,Malignant_EP_year_suppr!$A$2:$I$2,0))),IF($D$5="All malignant tumours (excl. NMSC)",SUMIF(Malignant_EP_year_suppr!$A$2:$A$55,$C$5&amp;$D9&amp;"Malignant",INDEX(Malignant_EP_year_suppr!$A$2:$I$55,0,MATCH(H$5,Malignant_EP_year_suppr!$A$2:$I$2,0))),SUMIF(TumourType_EP_year_suppr!$A$2:$A$679,$C$5&amp;$D9&amp;$D$5,INDEX(TumourType_EP_year_suppr!$A$2:$I$679,0,MATCH(H$5,TumourType_EP_year_suppr!$A$2:$I$2,0)))))&lt;5,"",IF($D$5="All tumours (excl. NMSC)", SUMIF(Malignant_EP_year_suppr!$A$2:$A$55,$C$5&amp;$D9&amp;" Total",INDEX(Malignant_EP_year_suppr!$A$2:$I$55,0,MATCH(H$5,Malignant_EP_year_suppr!$A$2:$I$2,0))),IF($D$5="All malignant tumours (excl. NMSC)",SUMIF(Malignant_EP_year_suppr!$A$2:$A$55,$C$5&amp;$D9&amp;"Malignant",INDEX(Malignant_EP_year_suppr!$A$2:$I$55,0,MATCH(H$5,Malignant_EP_year_suppr!$A$2:$I$2,0))),SUMIF(TumourType_EP_year_suppr!$A$2:$A$679,$C$5&amp;$D9&amp;$D$5,INDEX(TumourType_EP_year_suppr!$A$2:$I$679,0,MATCH(H$5,TumourType_EP_year_suppr!$A$2:$I$2,0))))))</f>
        <v>#REF!</v>
      </c>
      <c r="I9" s="19" t="e">
        <f t="shared" si="2"/>
        <v>#REF!</v>
      </c>
      <c r="J9" s="41" t="e">
        <f t="shared" si="3"/>
        <v>#REF!</v>
      </c>
      <c r="K9" s="40" t="e">
        <f>IF(IF($D$5="All tumours (excl. NMSC)", SUMIF(Malignant_EP_year_suppr!$A$2:$A$55,$C$5&amp;$D9&amp;" Total",INDEX(Malignant_EP_year_suppr!$A$2:$I$55,0,MATCH(K$5,Malignant_EP_year_suppr!$A$2:$I$2,0))),IF($D$5="All malignant tumours (excl. NMSC)",SUMIF(Malignant_EP_year_suppr!$A$2:$A$55,$C$5&amp;$D9&amp;"Malignant",INDEX(Malignant_EP_year_suppr!$A$2:$I$55,0,MATCH(K$5,Malignant_EP_year_suppr!$A$2:$I$2,0))),SUMIF(TumourType_EP_year_suppr!$A$2:$A$679,$C$5&amp;$D9&amp;$D$5,INDEX(TumourType_EP_year_suppr!$A$2:$I$679,0,MATCH(K$5,TumourType_EP_year_suppr!$A$2:$I$2,0)))))&lt;5,"",IF($D$5="All tumours (excl. NMSC)", SUMIF(Malignant_EP_year_suppr!$A$2:$A$55,$C$5&amp;$D9&amp;" Total",INDEX(Malignant_EP_year_suppr!$A$2:$I$55,0,MATCH(K$5,Malignant_EP_year_suppr!$A$2:$I$2,0))),IF($D$5="All malignant tumours (excl. NMSC)",SUMIF(Malignant_EP_year_suppr!$A$2:$A$55,$C$5&amp;$D9&amp;"Malignant",INDEX(Malignant_EP_year_suppr!$A$2:$I$55,0,MATCH(K$5,Malignant_EP_year_suppr!$A$2:$I$2,0))),SUMIF(TumourType_EP_year_suppr!$A$2:$A$679,$C$5&amp;$D9&amp;$D$5,INDEX(TumourType_EP_year_suppr!$A$2:$I$679,0,MATCH(K$5,TumourType_EP_year_suppr!$A$2:$I$2,0))))))</f>
        <v>#REF!</v>
      </c>
      <c r="L9" s="19" t="e">
        <f t="shared" si="4"/>
        <v>#REF!</v>
      </c>
      <c r="M9" s="41" t="e">
        <f t="shared" si="5"/>
        <v>#REF!</v>
      </c>
      <c r="N9" s="40" t="e">
        <f>IF(IF($D$5="All tumours (excl. NMSC)", SUMIF(Malignant_EP_year_suppr!$A$2:$A$55,$C$5&amp;$D9&amp;" Total",INDEX(Malignant_EP_year_suppr!$A$2:$I$55,0,MATCH(N$5,Malignant_EP_year_suppr!$A$2:$I$2,0))),IF($D$5="All malignant tumours (excl. NMSC)",SUMIF(Malignant_EP_year_suppr!$A$2:$A$55,$C$5&amp;$D9&amp;"Malignant",INDEX(Malignant_EP_year_suppr!$A$2:$I$55,0,MATCH(N$5,Malignant_EP_year_suppr!$A$2:$I$2,0))),SUMIF(TumourType_EP_year_suppr!$A$2:$A$679,$C$5&amp;$D9&amp;$D$5,INDEX(TumourType_EP_year_suppr!$A$2:$I$679,0,MATCH(N$5,TumourType_EP_year_suppr!$A$2:$I$2,0)))))&lt;5,"",IF($D$5="All tumours (excl. NMSC)", SUMIF(Malignant_EP_year_suppr!$A$2:$A$55,$C$5&amp;$D9&amp;" Total",INDEX(Malignant_EP_year_suppr!$A$2:$I$55,0,MATCH(N$5,Malignant_EP_year_suppr!$A$2:$I$2,0))),IF($D$5="All malignant tumours (excl. NMSC)",SUMIF(Malignant_EP_year_suppr!$A$2:$A$55,$C$5&amp;$D9&amp;"Malignant",INDEX(Malignant_EP_year_suppr!$A$2:$I$55,0,MATCH(N$5,Malignant_EP_year_suppr!$A$2:$I$2,0))),SUMIF(TumourType_EP_year_suppr!$A$2:$A$679,$C$5&amp;$D9&amp;$D$5,INDEX(TumourType_EP_year_suppr!$A$2:$I$679,0,MATCH(N$5,TumourType_EP_year_suppr!$A$2:$I$2,0))))))</f>
        <v>#REF!</v>
      </c>
      <c r="O9" s="19" t="e">
        <f t="shared" si="6"/>
        <v>#REF!</v>
      </c>
      <c r="P9" s="41" t="e">
        <f t="shared" si="7"/>
        <v>#REF!</v>
      </c>
      <c r="Q9" s="40" t="e">
        <f>IF(IF($D$5="All tumours (excl. NMSC)", SUMIF(Malignant_EP_year_suppr!$A$2:$A$55,$C$5&amp;$D9&amp;" Total",INDEX(Malignant_EP_year_suppr!$A$2:$I$55,0,MATCH(Q$5,Malignant_EP_year_suppr!$A$2:$I$2,0))),IF($D$5="All malignant tumours (excl. NMSC)",SUMIF(Malignant_EP_year_suppr!$A$2:$A$55,$C$5&amp;$D9&amp;"Malignant",INDEX(Malignant_EP_year_suppr!$A$2:$I$55,0,MATCH(Q$5,Malignant_EP_year_suppr!$A$2:$I$2,0))),SUMIF(TumourType_EP_year_suppr!$A$2:$A$679,$C$5&amp;$D9&amp;$D$5,INDEX(TumourType_EP_year_suppr!$A$2:$I$679,0,MATCH(Q$5,TumourType_EP_year_suppr!$A$2:$I$2,0)))))&lt;5,"",IF($D$5="All tumours (excl. NMSC)", SUMIF(Malignant_EP_year_suppr!$A$2:$A$55,$C$5&amp;$D9&amp;" Total",INDEX(Malignant_EP_year_suppr!$A$2:$I$55,0,MATCH(Q$5,Malignant_EP_year_suppr!$A$2:$I$2,0))),IF($D$5="All malignant tumours (excl. NMSC)",SUMIF(Malignant_EP_year_suppr!$A$2:$A$55,$C$5&amp;$D9&amp;"Malignant",INDEX(Malignant_EP_year_suppr!$A$2:$I$55,0,MATCH(Q$5,Malignant_EP_year_suppr!$A$2:$I$2,0))),SUMIF(TumourType_EP_year_suppr!$A$2:$A$679,$C$5&amp;$D9&amp;$D$5,INDEX(TumourType_EP_year_suppr!$A$2:$I$679,0,MATCH(Q$5,TumourType_EP_year_suppr!$A$2:$I$2,0))))))</f>
        <v>#REF!</v>
      </c>
      <c r="R9" s="41" t="e">
        <f t="shared" si="8"/>
        <v>#REF!</v>
      </c>
      <c r="S9" s="40" t="e">
        <f>IF(IF($D$5="All tumours (excl. NMSC)", SUMIF(Malignant_all_year_suppr!$A$2:$A$55,$C$5&amp;$D9&amp;" Total",INDEX(Malignant_all_year_suppr!$A$2:$I$55,0,MATCH(S$5,Malignant_all_year_suppr!$A$2:$I$2,0))),IF($D$5="All malignant tumours (excl. NMSC)",SUMIF(Malignant_all_year_suppr!$A$2:$A$55,$C$5&amp;$D9&amp;"Malignant",INDEX(Malignant_all_year_suppr!$A$2:$I$55,0,MATCH(S$5,Malignant_all_year_suppr!$A$2:$I$2,0))),SUMIF(TumourType_all_year_suppr!$A$2:$A$766,$C$5&amp;$D9&amp;$D$5,INDEX(TumourType_all_year_suppr!$A$2:$I$766,0,MATCH(S$5,TumourType_all_year_suppr!$A$2:$I$2,0)))))&lt;5,"",IF($D$5="All tumours (excl. NMSC)", SUMIF(Malignant_all_year_suppr!$A$2:$A$55,$C$5&amp;$D9&amp;" Total",INDEX(Malignant_all_year_suppr!$A$2:$I$55,0,MATCH(S$5,Malignant_all_year_suppr!$A$2:$I$2,0))),IF($D$5="All malignant tumours (excl. NMSC)",SUMIF(Malignant_all_year_suppr!$A$2:$A$55,$C$5&amp;$D9&amp;"Malignant",INDEX(Malignant_all_year_suppr!$A$2:$I$55,0,MATCH(S$5,Malignant_all_year_suppr!$A$2:$I$2,0))),SUMIF(TumourType_all_year_suppr!$A$2:$A$766,$C$5&amp;$D9&amp;$D$5,INDEX(TumourType_all_year_suppr!$A$2:$I$766,0,MATCH(S$5,TumourType_all_year_suppr!$A$2:$I$2,0))))))</f>
        <v>#REF!</v>
      </c>
      <c r="T9" s="63"/>
    </row>
    <row r="10" spans="1:20" ht="15.75" x14ac:dyDescent="0.25">
      <c r="A10" s="21"/>
      <c r="B10" s="21"/>
      <c r="C10" s="26"/>
      <c r="D10" s="24">
        <v>2009</v>
      </c>
      <c r="E10" s="40" t="e">
        <f>IF(IF($D$5="All tumours (excl. NMSC)", SUMIF(Malignant_EP_year_suppr!$A$2:$A$55,$C$5&amp;$D10&amp;" Total",INDEX(Malignant_EP_year_suppr!$A$2:$I$55,0,MATCH(E$5,Malignant_EP_year_suppr!$A$2:$I$2,0))),IF($D$5="All malignant tumours (excl. NMSC)",SUMIF(Malignant_EP_year_suppr!$A$2:$A$55,$C$5&amp;$D10&amp;"Malignant",INDEX(Malignant_EP_year_suppr!$A$2:$I$55,0,MATCH(E$5,Malignant_EP_year_suppr!$A$2:$I$2,0))),SUMIF(TumourType_EP_year_suppr!$A$2:$A$679,$C$5&amp;$D10&amp;$D$5,INDEX(TumourType_EP_year_suppr!$A$2:$I$679,0,MATCH(E$5,TumourType_EP_year_suppr!$A$2:$I$2,0)))))&lt;5,"",IF($D$5="All tumours (excl. NMSC)", SUMIF(Malignant_EP_year_suppr!$A$2:$A$55,$C$5&amp;$D10&amp;" Total",INDEX(Malignant_EP_year_suppr!$A$2:$I$55,0,MATCH(E$5,Malignant_EP_year_suppr!$A$2:$I$2,0))),IF($D$5="All malignant tumours (excl. NMSC)",SUMIF(Malignant_EP_year_suppr!$A$2:$A$55,$C$5&amp;$D10&amp;"Malignant",INDEX(Malignant_EP_year_suppr!$A$2:$I$55,0,MATCH(E$5,Malignant_EP_year_suppr!$A$2:$I$2,0))),SUMIF(TumourType_EP_year_suppr!$A$2:$A$679,$C$5&amp;$D10&amp;$D$5,INDEX(TumourType_EP_year_suppr!$A$2:$I$679,0,MATCH(E$5,TumourType_EP_year_suppr!$A$2:$I$2,0))))))</f>
        <v>#REF!</v>
      </c>
      <c r="F10" s="19" t="e">
        <f t="shared" si="0"/>
        <v>#REF!</v>
      </c>
      <c r="G10" s="41" t="e">
        <f t="shared" si="1"/>
        <v>#REF!</v>
      </c>
      <c r="H10" s="40" t="e">
        <f>IF(IF($D$5="All tumours (excl. NMSC)", SUMIF(Malignant_EP_year_suppr!$A$2:$A$55,$C$5&amp;$D10&amp;" Total",INDEX(Malignant_EP_year_suppr!$A$2:$I$55,0,MATCH(H$5,Malignant_EP_year_suppr!$A$2:$I$2,0))),IF($D$5="All malignant tumours (excl. NMSC)",SUMIF(Malignant_EP_year_suppr!$A$2:$A$55,$C$5&amp;$D10&amp;"Malignant",INDEX(Malignant_EP_year_suppr!$A$2:$I$55,0,MATCH(H$5,Malignant_EP_year_suppr!$A$2:$I$2,0))),SUMIF(TumourType_EP_year_suppr!$A$2:$A$679,$C$5&amp;$D10&amp;$D$5,INDEX(TumourType_EP_year_suppr!$A$2:$I$679,0,MATCH(H$5,TumourType_EP_year_suppr!$A$2:$I$2,0)))))&lt;5,"",IF($D$5="All tumours (excl. NMSC)", SUMIF(Malignant_EP_year_suppr!$A$2:$A$55,$C$5&amp;$D10&amp;" Total",INDEX(Malignant_EP_year_suppr!$A$2:$I$55,0,MATCH(H$5,Malignant_EP_year_suppr!$A$2:$I$2,0))),IF($D$5="All malignant tumours (excl. NMSC)",SUMIF(Malignant_EP_year_suppr!$A$2:$A$55,$C$5&amp;$D10&amp;"Malignant",INDEX(Malignant_EP_year_suppr!$A$2:$I$55,0,MATCH(H$5,Malignant_EP_year_suppr!$A$2:$I$2,0))),SUMIF(TumourType_EP_year_suppr!$A$2:$A$679,$C$5&amp;$D10&amp;$D$5,INDEX(TumourType_EP_year_suppr!$A$2:$I$679,0,MATCH(H$5,TumourType_EP_year_suppr!$A$2:$I$2,0))))))</f>
        <v>#REF!</v>
      </c>
      <c r="I10" s="19" t="e">
        <f t="shared" si="2"/>
        <v>#REF!</v>
      </c>
      <c r="J10" s="41" t="e">
        <f t="shared" si="3"/>
        <v>#REF!</v>
      </c>
      <c r="K10" s="40" t="e">
        <f>IF(IF($D$5="All tumours (excl. NMSC)", SUMIF(Malignant_EP_year_suppr!$A$2:$A$55,$C$5&amp;$D10&amp;" Total",INDEX(Malignant_EP_year_suppr!$A$2:$I$55,0,MATCH(K$5,Malignant_EP_year_suppr!$A$2:$I$2,0))),IF($D$5="All malignant tumours (excl. NMSC)",SUMIF(Malignant_EP_year_suppr!$A$2:$A$55,$C$5&amp;$D10&amp;"Malignant",INDEX(Malignant_EP_year_suppr!$A$2:$I$55,0,MATCH(K$5,Malignant_EP_year_suppr!$A$2:$I$2,0))),SUMIF(TumourType_EP_year_suppr!$A$2:$A$679,$C$5&amp;$D10&amp;$D$5,INDEX(TumourType_EP_year_suppr!$A$2:$I$679,0,MATCH(K$5,TumourType_EP_year_suppr!$A$2:$I$2,0)))))&lt;5,"",IF($D$5="All tumours (excl. NMSC)", SUMIF(Malignant_EP_year_suppr!$A$2:$A$55,$C$5&amp;$D10&amp;" Total",INDEX(Malignant_EP_year_suppr!$A$2:$I$55,0,MATCH(K$5,Malignant_EP_year_suppr!$A$2:$I$2,0))),IF($D$5="All malignant tumours (excl. NMSC)",SUMIF(Malignant_EP_year_suppr!$A$2:$A$55,$C$5&amp;$D10&amp;"Malignant",INDEX(Malignant_EP_year_suppr!$A$2:$I$55,0,MATCH(K$5,Malignant_EP_year_suppr!$A$2:$I$2,0))),SUMIF(TumourType_EP_year_suppr!$A$2:$A$679,$C$5&amp;$D10&amp;$D$5,INDEX(TumourType_EP_year_suppr!$A$2:$I$679,0,MATCH(K$5,TumourType_EP_year_suppr!$A$2:$I$2,0))))))</f>
        <v>#REF!</v>
      </c>
      <c r="L10" s="19" t="e">
        <f t="shared" si="4"/>
        <v>#REF!</v>
      </c>
      <c r="M10" s="41" t="e">
        <f t="shared" si="5"/>
        <v>#REF!</v>
      </c>
      <c r="N10" s="40" t="e">
        <f>IF(IF($D$5="All tumours (excl. NMSC)", SUMIF(Malignant_EP_year_suppr!$A$2:$A$55,$C$5&amp;$D10&amp;" Total",INDEX(Malignant_EP_year_suppr!$A$2:$I$55,0,MATCH(N$5,Malignant_EP_year_suppr!$A$2:$I$2,0))),IF($D$5="All malignant tumours (excl. NMSC)",SUMIF(Malignant_EP_year_suppr!$A$2:$A$55,$C$5&amp;$D10&amp;"Malignant",INDEX(Malignant_EP_year_suppr!$A$2:$I$55,0,MATCH(N$5,Malignant_EP_year_suppr!$A$2:$I$2,0))),SUMIF(TumourType_EP_year_suppr!$A$2:$A$679,$C$5&amp;$D10&amp;$D$5,INDEX(TumourType_EP_year_suppr!$A$2:$I$679,0,MATCH(N$5,TumourType_EP_year_suppr!$A$2:$I$2,0)))))&lt;5,"",IF($D$5="All tumours (excl. NMSC)", SUMIF(Malignant_EP_year_suppr!$A$2:$A$55,$C$5&amp;$D10&amp;" Total",INDEX(Malignant_EP_year_suppr!$A$2:$I$55,0,MATCH(N$5,Malignant_EP_year_suppr!$A$2:$I$2,0))),IF($D$5="All malignant tumours (excl. NMSC)",SUMIF(Malignant_EP_year_suppr!$A$2:$A$55,$C$5&amp;$D10&amp;"Malignant",INDEX(Malignant_EP_year_suppr!$A$2:$I$55,0,MATCH(N$5,Malignant_EP_year_suppr!$A$2:$I$2,0))),SUMIF(TumourType_EP_year_suppr!$A$2:$A$679,$C$5&amp;$D10&amp;$D$5,INDEX(TumourType_EP_year_suppr!$A$2:$I$679,0,MATCH(N$5,TumourType_EP_year_suppr!$A$2:$I$2,0))))))</f>
        <v>#REF!</v>
      </c>
      <c r="O10" s="19" t="e">
        <f t="shared" si="6"/>
        <v>#REF!</v>
      </c>
      <c r="P10" s="41" t="e">
        <f t="shared" si="7"/>
        <v>#REF!</v>
      </c>
      <c r="Q10" s="40" t="e">
        <f>IF(IF($D$5="All tumours (excl. NMSC)", SUMIF(Malignant_EP_year_suppr!$A$2:$A$55,$C$5&amp;$D10&amp;" Total",INDEX(Malignant_EP_year_suppr!$A$2:$I$55,0,MATCH(Q$5,Malignant_EP_year_suppr!$A$2:$I$2,0))),IF($D$5="All malignant tumours (excl. NMSC)",SUMIF(Malignant_EP_year_suppr!$A$2:$A$55,$C$5&amp;$D10&amp;"Malignant",INDEX(Malignant_EP_year_suppr!$A$2:$I$55,0,MATCH(Q$5,Malignant_EP_year_suppr!$A$2:$I$2,0))),SUMIF(TumourType_EP_year_suppr!$A$2:$A$679,$C$5&amp;$D10&amp;$D$5,INDEX(TumourType_EP_year_suppr!$A$2:$I$679,0,MATCH(Q$5,TumourType_EP_year_suppr!$A$2:$I$2,0)))))&lt;5,"",IF($D$5="All tumours (excl. NMSC)", SUMIF(Malignant_EP_year_suppr!$A$2:$A$55,$C$5&amp;$D10&amp;" Total",INDEX(Malignant_EP_year_suppr!$A$2:$I$55,0,MATCH(Q$5,Malignant_EP_year_suppr!$A$2:$I$2,0))),IF($D$5="All malignant tumours (excl. NMSC)",SUMIF(Malignant_EP_year_suppr!$A$2:$A$55,$C$5&amp;$D10&amp;"Malignant",INDEX(Malignant_EP_year_suppr!$A$2:$I$55,0,MATCH(Q$5,Malignant_EP_year_suppr!$A$2:$I$2,0))),SUMIF(TumourType_EP_year_suppr!$A$2:$A$679,$C$5&amp;$D10&amp;$D$5,INDEX(TumourType_EP_year_suppr!$A$2:$I$679,0,MATCH(Q$5,TumourType_EP_year_suppr!$A$2:$I$2,0))))))</f>
        <v>#REF!</v>
      </c>
      <c r="R10" s="41" t="e">
        <f t="shared" si="8"/>
        <v>#REF!</v>
      </c>
      <c r="S10" s="40" t="e">
        <f>IF(IF($D$5="All tumours (excl. NMSC)", SUMIF(Malignant_all_year_suppr!$A$2:$A$55,$C$5&amp;$D10&amp;" Total",INDEX(Malignant_all_year_suppr!$A$2:$I$55,0,MATCH(S$5,Malignant_all_year_suppr!$A$2:$I$2,0))),IF($D$5="All malignant tumours (excl. NMSC)",SUMIF(Malignant_all_year_suppr!$A$2:$A$55,$C$5&amp;$D10&amp;"Malignant",INDEX(Malignant_all_year_suppr!$A$2:$I$55,0,MATCH(S$5,Malignant_all_year_suppr!$A$2:$I$2,0))),SUMIF(TumourType_all_year_suppr!$A$2:$A$766,$C$5&amp;$D10&amp;$D$5,INDEX(TumourType_all_year_suppr!$A$2:$I$766,0,MATCH(S$5,TumourType_all_year_suppr!$A$2:$I$2,0)))))&lt;5,"",IF($D$5="All tumours (excl. NMSC)", SUMIF(Malignant_all_year_suppr!$A$2:$A$55,$C$5&amp;$D10&amp;" Total",INDEX(Malignant_all_year_suppr!$A$2:$I$55,0,MATCH(S$5,Malignant_all_year_suppr!$A$2:$I$2,0))),IF($D$5="All malignant tumours (excl. NMSC)",SUMIF(Malignant_all_year_suppr!$A$2:$A$55,$C$5&amp;$D10&amp;"Malignant",INDEX(Malignant_all_year_suppr!$A$2:$I$55,0,MATCH(S$5,Malignant_all_year_suppr!$A$2:$I$2,0))),SUMIF(TumourType_all_year_suppr!$A$2:$A$766,$C$5&amp;$D10&amp;$D$5,INDEX(TumourType_all_year_suppr!$A$2:$I$766,0,MATCH(S$5,TumourType_all_year_suppr!$A$2:$I$2,0))))))</f>
        <v>#REF!</v>
      </c>
      <c r="T10" s="63"/>
    </row>
    <row r="11" spans="1:20" ht="15.75" x14ac:dyDescent="0.25">
      <c r="A11" s="21"/>
      <c r="B11" s="21"/>
      <c r="C11" s="26"/>
      <c r="D11" s="24">
        <v>2010</v>
      </c>
      <c r="E11" s="40" t="e">
        <f>IF(IF($D$5="All tumours (excl. NMSC)", SUMIF(Malignant_EP_year_suppr!$A$2:$A$55,$C$5&amp;$D11&amp;" Total",INDEX(Malignant_EP_year_suppr!$A$2:$I$55,0,MATCH(E$5,Malignant_EP_year_suppr!$A$2:$I$2,0))),IF($D$5="All malignant tumours (excl. NMSC)",SUMIF(Malignant_EP_year_suppr!$A$2:$A$55,$C$5&amp;$D11&amp;"Malignant",INDEX(Malignant_EP_year_suppr!$A$2:$I$55,0,MATCH(E$5,Malignant_EP_year_suppr!$A$2:$I$2,0))),SUMIF(TumourType_EP_year_suppr!$A$2:$A$679,$C$5&amp;$D11&amp;$D$5,INDEX(TumourType_EP_year_suppr!$A$2:$I$679,0,MATCH(E$5,TumourType_EP_year_suppr!$A$2:$I$2,0)))))&lt;5,"",IF($D$5="All tumours (excl. NMSC)", SUMIF(Malignant_EP_year_suppr!$A$2:$A$55,$C$5&amp;$D11&amp;" Total",INDEX(Malignant_EP_year_suppr!$A$2:$I$55,0,MATCH(E$5,Malignant_EP_year_suppr!$A$2:$I$2,0))),IF($D$5="All malignant tumours (excl. NMSC)",SUMIF(Malignant_EP_year_suppr!$A$2:$A$55,$C$5&amp;$D11&amp;"Malignant",INDEX(Malignant_EP_year_suppr!$A$2:$I$55,0,MATCH(E$5,Malignant_EP_year_suppr!$A$2:$I$2,0))),SUMIF(TumourType_EP_year_suppr!$A$2:$A$679,$C$5&amp;$D11&amp;$D$5,INDEX(TumourType_EP_year_suppr!$A$2:$I$679,0,MATCH(E$5,TumourType_EP_year_suppr!$A$2:$I$2,0))))))</f>
        <v>#REF!</v>
      </c>
      <c r="F11" s="19" t="e">
        <f t="shared" si="0"/>
        <v>#REF!</v>
      </c>
      <c r="G11" s="41" t="e">
        <f t="shared" si="1"/>
        <v>#REF!</v>
      </c>
      <c r="H11" s="40" t="e">
        <f>IF(IF($D$5="All tumours (excl. NMSC)", SUMIF(Malignant_EP_year_suppr!$A$2:$A$55,$C$5&amp;$D11&amp;" Total",INDEX(Malignant_EP_year_suppr!$A$2:$I$55,0,MATCH(H$5,Malignant_EP_year_suppr!$A$2:$I$2,0))),IF($D$5="All malignant tumours (excl. NMSC)",SUMIF(Malignant_EP_year_suppr!$A$2:$A$55,$C$5&amp;$D11&amp;"Malignant",INDEX(Malignant_EP_year_suppr!$A$2:$I$55,0,MATCH(H$5,Malignant_EP_year_suppr!$A$2:$I$2,0))),SUMIF(TumourType_EP_year_suppr!$A$2:$A$679,$C$5&amp;$D11&amp;$D$5,INDEX(TumourType_EP_year_suppr!$A$2:$I$679,0,MATCH(H$5,TumourType_EP_year_suppr!$A$2:$I$2,0)))))&lt;5,"",IF($D$5="All tumours (excl. NMSC)", SUMIF(Malignant_EP_year_suppr!$A$2:$A$55,$C$5&amp;$D11&amp;" Total",INDEX(Malignant_EP_year_suppr!$A$2:$I$55,0,MATCH(H$5,Malignant_EP_year_suppr!$A$2:$I$2,0))),IF($D$5="All malignant tumours (excl. NMSC)",SUMIF(Malignant_EP_year_suppr!$A$2:$A$55,$C$5&amp;$D11&amp;"Malignant",INDEX(Malignant_EP_year_suppr!$A$2:$I$55,0,MATCH(H$5,Malignant_EP_year_suppr!$A$2:$I$2,0))),SUMIF(TumourType_EP_year_suppr!$A$2:$A$679,$C$5&amp;$D11&amp;$D$5,INDEX(TumourType_EP_year_suppr!$A$2:$I$679,0,MATCH(H$5,TumourType_EP_year_suppr!$A$2:$I$2,0))))))</f>
        <v>#REF!</v>
      </c>
      <c r="I11" s="19" t="e">
        <f t="shared" si="2"/>
        <v>#REF!</v>
      </c>
      <c r="J11" s="41" t="e">
        <f t="shared" si="3"/>
        <v>#REF!</v>
      </c>
      <c r="K11" s="40" t="e">
        <f>IF(IF($D$5="All tumours (excl. NMSC)", SUMIF(Malignant_EP_year_suppr!$A$2:$A$55,$C$5&amp;$D11&amp;" Total",INDEX(Malignant_EP_year_suppr!$A$2:$I$55,0,MATCH(K$5,Malignant_EP_year_suppr!$A$2:$I$2,0))),IF($D$5="All malignant tumours (excl. NMSC)",SUMIF(Malignant_EP_year_suppr!$A$2:$A$55,$C$5&amp;$D11&amp;"Malignant",INDEX(Malignant_EP_year_suppr!$A$2:$I$55,0,MATCH(K$5,Malignant_EP_year_suppr!$A$2:$I$2,0))),SUMIF(TumourType_EP_year_suppr!$A$2:$A$679,$C$5&amp;$D11&amp;$D$5,INDEX(TumourType_EP_year_suppr!$A$2:$I$679,0,MATCH(K$5,TumourType_EP_year_suppr!$A$2:$I$2,0)))))&lt;5,"",IF($D$5="All tumours (excl. NMSC)", SUMIF(Malignant_EP_year_suppr!$A$2:$A$55,$C$5&amp;$D11&amp;" Total",INDEX(Malignant_EP_year_suppr!$A$2:$I$55,0,MATCH(K$5,Malignant_EP_year_suppr!$A$2:$I$2,0))),IF($D$5="All malignant tumours (excl. NMSC)",SUMIF(Malignant_EP_year_suppr!$A$2:$A$55,$C$5&amp;$D11&amp;"Malignant",INDEX(Malignant_EP_year_suppr!$A$2:$I$55,0,MATCH(K$5,Malignant_EP_year_suppr!$A$2:$I$2,0))),SUMIF(TumourType_EP_year_suppr!$A$2:$A$679,$C$5&amp;$D11&amp;$D$5,INDEX(TumourType_EP_year_suppr!$A$2:$I$679,0,MATCH(K$5,TumourType_EP_year_suppr!$A$2:$I$2,0))))))</f>
        <v>#REF!</v>
      </c>
      <c r="L11" s="19" t="e">
        <f t="shared" si="4"/>
        <v>#REF!</v>
      </c>
      <c r="M11" s="41" t="e">
        <f t="shared" si="5"/>
        <v>#REF!</v>
      </c>
      <c r="N11" s="40" t="e">
        <f>IF(IF($D$5="All tumours (excl. NMSC)", SUMIF(Malignant_EP_year_suppr!$A$2:$A$55,$C$5&amp;$D11&amp;" Total",INDEX(Malignant_EP_year_suppr!$A$2:$I$55,0,MATCH(N$5,Malignant_EP_year_suppr!$A$2:$I$2,0))),IF($D$5="All malignant tumours (excl. NMSC)",SUMIF(Malignant_EP_year_suppr!$A$2:$A$55,$C$5&amp;$D11&amp;"Malignant",INDEX(Malignant_EP_year_suppr!$A$2:$I$55,0,MATCH(N$5,Malignant_EP_year_suppr!$A$2:$I$2,0))),SUMIF(TumourType_EP_year_suppr!$A$2:$A$679,$C$5&amp;$D11&amp;$D$5,INDEX(TumourType_EP_year_suppr!$A$2:$I$679,0,MATCH(N$5,TumourType_EP_year_suppr!$A$2:$I$2,0)))))&lt;5,"",IF($D$5="All tumours (excl. NMSC)", SUMIF(Malignant_EP_year_suppr!$A$2:$A$55,$C$5&amp;$D11&amp;" Total",INDEX(Malignant_EP_year_suppr!$A$2:$I$55,0,MATCH(N$5,Malignant_EP_year_suppr!$A$2:$I$2,0))),IF($D$5="All malignant tumours (excl. NMSC)",SUMIF(Malignant_EP_year_suppr!$A$2:$A$55,$C$5&amp;$D11&amp;"Malignant",INDEX(Malignant_EP_year_suppr!$A$2:$I$55,0,MATCH(N$5,Malignant_EP_year_suppr!$A$2:$I$2,0))),SUMIF(TumourType_EP_year_suppr!$A$2:$A$679,$C$5&amp;$D11&amp;$D$5,INDEX(TumourType_EP_year_suppr!$A$2:$I$679,0,MATCH(N$5,TumourType_EP_year_suppr!$A$2:$I$2,0))))))</f>
        <v>#REF!</v>
      </c>
      <c r="O11" s="19" t="e">
        <f t="shared" si="6"/>
        <v>#REF!</v>
      </c>
      <c r="P11" s="41" t="e">
        <f t="shared" si="7"/>
        <v>#REF!</v>
      </c>
      <c r="Q11" s="40" t="e">
        <f>IF(IF($D$5="All tumours (excl. NMSC)", SUMIF(Malignant_EP_year_suppr!$A$2:$A$55,$C$5&amp;$D11&amp;" Total",INDEX(Malignant_EP_year_suppr!$A$2:$I$55,0,MATCH(Q$5,Malignant_EP_year_suppr!$A$2:$I$2,0))),IF($D$5="All malignant tumours (excl. NMSC)",SUMIF(Malignant_EP_year_suppr!$A$2:$A$55,$C$5&amp;$D11&amp;"Malignant",INDEX(Malignant_EP_year_suppr!$A$2:$I$55,0,MATCH(Q$5,Malignant_EP_year_suppr!$A$2:$I$2,0))),SUMIF(TumourType_EP_year_suppr!$A$2:$A$679,$C$5&amp;$D11&amp;$D$5,INDEX(TumourType_EP_year_suppr!$A$2:$I$679,0,MATCH(Q$5,TumourType_EP_year_suppr!$A$2:$I$2,0)))))&lt;5,"",IF($D$5="All tumours (excl. NMSC)", SUMIF(Malignant_EP_year_suppr!$A$2:$A$55,$C$5&amp;$D11&amp;" Total",INDEX(Malignant_EP_year_suppr!$A$2:$I$55,0,MATCH(Q$5,Malignant_EP_year_suppr!$A$2:$I$2,0))),IF($D$5="All malignant tumours (excl. NMSC)",SUMIF(Malignant_EP_year_suppr!$A$2:$A$55,$C$5&amp;$D11&amp;"Malignant",INDEX(Malignant_EP_year_suppr!$A$2:$I$55,0,MATCH(Q$5,Malignant_EP_year_suppr!$A$2:$I$2,0))),SUMIF(TumourType_EP_year_suppr!$A$2:$A$679,$C$5&amp;$D11&amp;$D$5,INDEX(TumourType_EP_year_suppr!$A$2:$I$679,0,MATCH(Q$5,TumourType_EP_year_suppr!$A$2:$I$2,0))))))</f>
        <v>#REF!</v>
      </c>
      <c r="R11" s="41" t="e">
        <f t="shared" si="8"/>
        <v>#REF!</v>
      </c>
      <c r="S11" s="40" t="e">
        <f>IF(IF($D$5="All tumours (excl. NMSC)", SUMIF(Malignant_all_year_suppr!$A$2:$A$55,$C$5&amp;$D11&amp;" Total",INDEX(Malignant_all_year_suppr!$A$2:$I$55,0,MATCH(S$5,Malignant_all_year_suppr!$A$2:$I$2,0))),IF($D$5="All malignant tumours (excl. NMSC)",SUMIF(Malignant_all_year_suppr!$A$2:$A$55,$C$5&amp;$D11&amp;"Malignant",INDEX(Malignant_all_year_suppr!$A$2:$I$55,0,MATCH(S$5,Malignant_all_year_suppr!$A$2:$I$2,0))),SUMIF(TumourType_all_year_suppr!$A$2:$A$766,$C$5&amp;$D11&amp;$D$5,INDEX(TumourType_all_year_suppr!$A$2:$I$766,0,MATCH(S$5,TumourType_all_year_suppr!$A$2:$I$2,0)))))&lt;5,"",IF($D$5="All tumours (excl. NMSC)", SUMIF(Malignant_all_year_suppr!$A$2:$A$55,$C$5&amp;$D11&amp;" Total",INDEX(Malignant_all_year_suppr!$A$2:$I$55,0,MATCH(S$5,Malignant_all_year_suppr!$A$2:$I$2,0))),IF($D$5="All malignant tumours (excl. NMSC)",SUMIF(Malignant_all_year_suppr!$A$2:$A$55,$C$5&amp;$D11&amp;"Malignant",INDEX(Malignant_all_year_suppr!$A$2:$I$55,0,MATCH(S$5,Malignant_all_year_suppr!$A$2:$I$2,0))),SUMIF(TumourType_all_year_suppr!$A$2:$A$766,$C$5&amp;$D11&amp;$D$5,INDEX(TumourType_all_year_suppr!$A$2:$I$766,0,MATCH(S$5,TumourType_all_year_suppr!$A$2:$I$2,0))))))</f>
        <v>#REF!</v>
      </c>
      <c r="T11" s="63"/>
    </row>
    <row r="12" spans="1:20" ht="15.75" x14ac:dyDescent="0.25">
      <c r="A12" s="21"/>
      <c r="B12" s="21"/>
      <c r="C12" s="26"/>
      <c r="D12" s="24">
        <v>2011</v>
      </c>
      <c r="E12" s="40" t="e">
        <f>IF(IF($D$5="All tumours (excl. NMSC)", SUMIF(Malignant_EP_year_suppr!$A$2:$A$55,$C$5&amp;$D12&amp;" Total",INDEX(Malignant_EP_year_suppr!$A$2:$I$55,0,MATCH(E$5,Malignant_EP_year_suppr!$A$2:$I$2,0))),IF($D$5="All malignant tumours (excl. NMSC)",SUMIF(Malignant_EP_year_suppr!$A$2:$A$55,$C$5&amp;$D12&amp;"Malignant",INDEX(Malignant_EP_year_suppr!$A$2:$I$55,0,MATCH(E$5,Malignant_EP_year_suppr!$A$2:$I$2,0))),SUMIF(TumourType_EP_year_suppr!$A$2:$A$679,$C$5&amp;$D12&amp;$D$5,INDEX(TumourType_EP_year_suppr!$A$2:$I$679,0,MATCH(E$5,TumourType_EP_year_suppr!$A$2:$I$2,0)))))&lt;5,"",IF($D$5="All tumours (excl. NMSC)", SUMIF(Malignant_EP_year_suppr!$A$2:$A$55,$C$5&amp;$D12&amp;" Total",INDEX(Malignant_EP_year_suppr!$A$2:$I$55,0,MATCH(E$5,Malignant_EP_year_suppr!$A$2:$I$2,0))),IF($D$5="All malignant tumours (excl. NMSC)",SUMIF(Malignant_EP_year_suppr!$A$2:$A$55,$C$5&amp;$D12&amp;"Malignant",INDEX(Malignant_EP_year_suppr!$A$2:$I$55,0,MATCH(E$5,Malignant_EP_year_suppr!$A$2:$I$2,0))),SUMIF(TumourType_EP_year_suppr!$A$2:$A$679,$C$5&amp;$D12&amp;$D$5,INDEX(TumourType_EP_year_suppr!$A$2:$I$679,0,MATCH(E$5,TumourType_EP_year_suppr!$A$2:$I$2,0))))))</f>
        <v>#REF!</v>
      </c>
      <c r="F12" s="19" t="e">
        <f t="shared" si="0"/>
        <v>#REF!</v>
      </c>
      <c r="G12" s="41" t="e">
        <f t="shared" si="1"/>
        <v>#REF!</v>
      </c>
      <c r="H12" s="40" t="e">
        <f>IF(IF($D$5="All tumours (excl. NMSC)", SUMIF(Malignant_EP_year_suppr!$A$2:$A$55,$C$5&amp;$D12&amp;" Total",INDEX(Malignant_EP_year_suppr!$A$2:$I$55,0,MATCH(H$5,Malignant_EP_year_suppr!$A$2:$I$2,0))),IF($D$5="All malignant tumours (excl. NMSC)",SUMIF(Malignant_EP_year_suppr!$A$2:$A$55,$C$5&amp;$D12&amp;"Malignant",INDEX(Malignant_EP_year_suppr!$A$2:$I$55,0,MATCH(H$5,Malignant_EP_year_suppr!$A$2:$I$2,0))),SUMIF(TumourType_EP_year_suppr!$A$2:$A$679,$C$5&amp;$D12&amp;$D$5,INDEX(TumourType_EP_year_suppr!$A$2:$I$679,0,MATCH(H$5,TumourType_EP_year_suppr!$A$2:$I$2,0)))))&lt;5,"",IF($D$5="All tumours (excl. NMSC)", SUMIF(Malignant_EP_year_suppr!$A$2:$A$55,$C$5&amp;$D12&amp;" Total",INDEX(Malignant_EP_year_suppr!$A$2:$I$55,0,MATCH(H$5,Malignant_EP_year_suppr!$A$2:$I$2,0))),IF($D$5="All malignant tumours (excl. NMSC)",SUMIF(Malignant_EP_year_suppr!$A$2:$A$55,$C$5&amp;$D12&amp;"Malignant",INDEX(Malignant_EP_year_suppr!$A$2:$I$55,0,MATCH(H$5,Malignant_EP_year_suppr!$A$2:$I$2,0))),SUMIF(TumourType_EP_year_suppr!$A$2:$A$679,$C$5&amp;$D12&amp;$D$5,INDEX(TumourType_EP_year_suppr!$A$2:$I$679,0,MATCH(H$5,TumourType_EP_year_suppr!$A$2:$I$2,0))))))</f>
        <v>#REF!</v>
      </c>
      <c r="I12" s="19" t="e">
        <f t="shared" si="2"/>
        <v>#REF!</v>
      </c>
      <c r="J12" s="41" t="e">
        <f t="shared" si="3"/>
        <v>#REF!</v>
      </c>
      <c r="K12" s="40" t="e">
        <f>IF(IF($D$5="All tumours (excl. NMSC)", SUMIF(Malignant_EP_year_suppr!$A$2:$A$55,$C$5&amp;$D12&amp;" Total",INDEX(Malignant_EP_year_suppr!$A$2:$I$55,0,MATCH(K$5,Malignant_EP_year_suppr!$A$2:$I$2,0))),IF($D$5="All malignant tumours (excl. NMSC)",SUMIF(Malignant_EP_year_suppr!$A$2:$A$55,$C$5&amp;$D12&amp;"Malignant",INDEX(Malignant_EP_year_suppr!$A$2:$I$55,0,MATCH(K$5,Malignant_EP_year_suppr!$A$2:$I$2,0))),SUMIF(TumourType_EP_year_suppr!$A$2:$A$679,$C$5&amp;$D12&amp;$D$5,INDEX(TumourType_EP_year_suppr!$A$2:$I$679,0,MATCH(K$5,TumourType_EP_year_suppr!$A$2:$I$2,0)))))&lt;5,"",IF($D$5="All tumours (excl. NMSC)", SUMIF(Malignant_EP_year_suppr!$A$2:$A$55,$C$5&amp;$D12&amp;" Total",INDEX(Malignant_EP_year_suppr!$A$2:$I$55,0,MATCH(K$5,Malignant_EP_year_suppr!$A$2:$I$2,0))),IF($D$5="All malignant tumours (excl. NMSC)",SUMIF(Malignant_EP_year_suppr!$A$2:$A$55,$C$5&amp;$D12&amp;"Malignant",INDEX(Malignant_EP_year_suppr!$A$2:$I$55,0,MATCH(K$5,Malignant_EP_year_suppr!$A$2:$I$2,0))),SUMIF(TumourType_EP_year_suppr!$A$2:$A$679,$C$5&amp;$D12&amp;$D$5,INDEX(TumourType_EP_year_suppr!$A$2:$I$679,0,MATCH(K$5,TumourType_EP_year_suppr!$A$2:$I$2,0))))))</f>
        <v>#REF!</v>
      </c>
      <c r="L12" s="19" t="e">
        <f t="shared" si="4"/>
        <v>#REF!</v>
      </c>
      <c r="M12" s="41" t="e">
        <f t="shared" si="5"/>
        <v>#REF!</v>
      </c>
      <c r="N12" s="40" t="e">
        <f>IF(IF($D$5="All tumours (excl. NMSC)", SUMIF(Malignant_EP_year_suppr!$A$2:$A$55,$C$5&amp;$D12&amp;" Total",INDEX(Malignant_EP_year_suppr!$A$2:$I$55,0,MATCH(N$5,Malignant_EP_year_suppr!$A$2:$I$2,0))),IF($D$5="All malignant tumours (excl. NMSC)",SUMIF(Malignant_EP_year_suppr!$A$2:$A$55,$C$5&amp;$D12&amp;"Malignant",INDEX(Malignant_EP_year_suppr!$A$2:$I$55,0,MATCH(N$5,Malignant_EP_year_suppr!$A$2:$I$2,0))),SUMIF(TumourType_EP_year_suppr!$A$2:$A$679,$C$5&amp;$D12&amp;$D$5,INDEX(TumourType_EP_year_suppr!$A$2:$I$679,0,MATCH(N$5,TumourType_EP_year_suppr!$A$2:$I$2,0)))))&lt;5,"",IF($D$5="All tumours (excl. NMSC)", SUMIF(Malignant_EP_year_suppr!$A$2:$A$55,$C$5&amp;$D12&amp;" Total",INDEX(Malignant_EP_year_suppr!$A$2:$I$55,0,MATCH(N$5,Malignant_EP_year_suppr!$A$2:$I$2,0))),IF($D$5="All malignant tumours (excl. NMSC)",SUMIF(Malignant_EP_year_suppr!$A$2:$A$55,$C$5&amp;$D12&amp;"Malignant",INDEX(Malignant_EP_year_suppr!$A$2:$I$55,0,MATCH(N$5,Malignant_EP_year_suppr!$A$2:$I$2,0))),SUMIF(TumourType_EP_year_suppr!$A$2:$A$679,$C$5&amp;$D12&amp;$D$5,INDEX(TumourType_EP_year_suppr!$A$2:$I$679,0,MATCH(N$5,TumourType_EP_year_suppr!$A$2:$I$2,0))))))</f>
        <v>#REF!</v>
      </c>
      <c r="O12" s="19" t="e">
        <f t="shared" si="6"/>
        <v>#REF!</v>
      </c>
      <c r="P12" s="41" t="e">
        <f t="shared" si="7"/>
        <v>#REF!</v>
      </c>
      <c r="Q12" s="40" t="e">
        <f>IF(IF($D$5="All tumours (excl. NMSC)", SUMIF(Malignant_EP_year_suppr!$A$2:$A$55,$C$5&amp;$D12&amp;" Total",INDEX(Malignant_EP_year_suppr!$A$2:$I$55,0,MATCH(Q$5,Malignant_EP_year_suppr!$A$2:$I$2,0))),IF($D$5="All malignant tumours (excl. NMSC)",SUMIF(Malignant_EP_year_suppr!$A$2:$A$55,$C$5&amp;$D12&amp;"Malignant",INDEX(Malignant_EP_year_suppr!$A$2:$I$55,0,MATCH(Q$5,Malignant_EP_year_suppr!$A$2:$I$2,0))),SUMIF(TumourType_EP_year_suppr!$A$2:$A$679,$C$5&amp;$D12&amp;$D$5,INDEX(TumourType_EP_year_suppr!$A$2:$I$679,0,MATCH(Q$5,TumourType_EP_year_suppr!$A$2:$I$2,0)))))&lt;5,"",IF($D$5="All tumours (excl. NMSC)", SUMIF(Malignant_EP_year_suppr!$A$2:$A$55,$C$5&amp;$D12&amp;" Total",INDEX(Malignant_EP_year_suppr!$A$2:$I$55,0,MATCH(Q$5,Malignant_EP_year_suppr!$A$2:$I$2,0))),IF($D$5="All malignant tumours (excl. NMSC)",SUMIF(Malignant_EP_year_suppr!$A$2:$A$55,$C$5&amp;$D12&amp;"Malignant",INDEX(Malignant_EP_year_suppr!$A$2:$I$55,0,MATCH(Q$5,Malignant_EP_year_suppr!$A$2:$I$2,0))),SUMIF(TumourType_EP_year_suppr!$A$2:$A$679,$C$5&amp;$D12&amp;$D$5,INDEX(TumourType_EP_year_suppr!$A$2:$I$679,0,MATCH(Q$5,TumourType_EP_year_suppr!$A$2:$I$2,0))))))</f>
        <v>#REF!</v>
      </c>
      <c r="R12" s="41" t="e">
        <f t="shared" si="8"/>
        <v>#REF!</v>
      </c>
      <c r="S12" s="40" t="e">
        <f>IF(IF($D$5="All tumours (excl. NMSC)", SUMIF(Malignant_all_year_suppr!$A$2:$A$55,$C$5&amp;$D12&amp;" Total",INDEX(Malignant_all_year_suppr!$A$2:$I$55,0,MATCH(S$5,Malignant_all_year_suppr!$A$2:$I$2,0))),IF($D$5="All malignant tumours (excl. NMSC)",SUMIF(Malignant_all_year_suppr!$A$2:$A$55,$C$5&amp;$D12&amp;"Malignant",INDEX(Malignant_all_year_suppr!$A$2:$I$55,0,MATCH(S$5,Malignant_all_year_suppr!$A$2:$I$2,0))),SUMIF(TumourType_all_year_suppr!$A$2:$A$766,$C$5&amp;$D12&amp;$D$5,INDEX(TumourType_all_year_suppr!$A$2:$I$766,0,MATCH(S$5,TumourType_all_year_suppr!$A$2:$I$2,0)))))&lt;5,"",IF($D$5="All tumours (excl. NMSC)", SUMIF(Malignant_all_year_suppr!$A$2:$A$55,$C$5&amp;$D12&amp;" Total",INDEX(Malignant_all_year_suppr!$A$2:$I$55,0,MATCH(S$5,Malignant_all_year_suppr!$A$2:$I$2,0))),IF($D$5="All malignant tumours (excl. NMSC)",SUMIF(Malignant_all_year_suppr!$A$2:$A$55,$C$5&amp;$D12&amp;"Malignant",INDEX(Malignant_all_year_suppr!$A$2:$I$55,0,MATCH(S$5,Malignant_all_year_suppr!$A$2:$I$2,0))),SUMIF(TumourType_all_year_suppr!$A$2:$A$766,$C$5&amp;$D12&amp;$D$5,INDEX(TumourType_all_year_suppr!$A$2:$I$766,0,MATCH(S$5,TumourType_all_year_suppr!$A$2:$I$2,0))))))</f>
        <v>#REF!</v>
      </c>
      <c r="T12" s="63"/>
    </row>
    <row r="13" spans="1:20" x14ac:dyDescent="0.25">
      <c r="C13" s="26"/>
      <c r="D13" s="24">
        <v>2012</v>
      </c>
      <c r="E13" s="40" t="e">
        <f>IF(IF($D$5="All tumours (excl. NMSC)", SUMIF(Malignant_EP_year_suppr!$A$2:$A$55,$C$5&amp;$D13&amp;" Total",INDEX(Malignant_EP_year_suppr!$A$2:$I$55,0,MATCH(E$5,Malignant_EP_year_suppr!$A$2:$I$2,0))),IF($D$5="All malignant tumours (excl. NMSC)",SUMIF(Malignant_EP_year_suppr!$A$2:$A$55,$C$5&amp;$D13&amp;"Malignant",INDEX(Malignant_EP_year_suppr!$A$2:$I$55,0,MATCH(E$5,Malignant_EP_year_suppr!$A$2:$I$2,0))),SUMIF(TumourType_EP_year_suppr!$A$2:$A$679,$C$5&amp;$D13&amp;$D$5,INDEX(TumourType_EP_year_suppr!$A$2:$I$679,0,MATCH(E$5,TumourType_EP_year_suppr!$A$2:$I$2,0)))))&lt;5,"",IF($D$5="All tumours (excl. NMSC)", SUMIF(Malignant_EP_year_suppr!$A$2:$A$55,$C$5&amp;$D13&amp;" Total",INDEX(Malignant_EP_year_suppr!$A$2:$I$55,0,MATCH(E$5,Malignant_EP_year_suppr!$A$2:$I$2,0))),IF($D$5="All malignant tumours (excl. NMSC)",SUMIF(Malignant_EP_year_suppr!$A$2:$A$55,$C$5&amp;$D13&amp;"Malignant",INDEX(Malignant_EP_year_suppr!$A$2:$I$55,0,MATCH(E$5,Malignant_EP_year_suppr!$A$2:$I$2,0))),SUMIF(TumourType_EP_year_suppr!$A$2:$A$679,$C$5&amp;$D13&amp;$D$5,INDEX(TumourType_EP_year_suppr!$A$2:$I$679,0,MATCH(E$5,TumourType_EP_year_suppr!$A$2:$I$2,0))))))</f>
        <v>#REF!</v>
      </c>
      <c r="F13" s="19" t="e">
        <f t="shared" si="0"/>
        <v>#REF!</v>
      </c>
      <c r="G13" s="41" t="e">
        <f t="shared" si="1"/>
        <v>#REF!</v>
      </c>
      <c r="H13" s="40" t="e">
        <f>IF(IF($D$5="All tumours (excl. NMSC)", SUMIF(Malignant_EP_year_suppr!$A$2:$A$55,$C$5&amp;$D13&amp;" Total",INDEX(Malignant_EP_year_suppr!$A$2:$I$55,0,MATCH(H$5,Malignant_EP_year_suppr!$A$2:$I$2,0))),IF($D$5="All malignant tumours (excl. NMSC)",SUMIF(Malignant_EP_year_suppr!$A$2:$A$55,$C$5&amp;$D13&amp;"Malignant",INDEX(Malignant_EP_year_suppr!$A$2:$I$55,0,MATCH(H$5,Malignant_EP_year_suppr!$A$2:$I$2,0))),SUMIF(TumourType_EP_year_suppr!$A$2:$A$679,$C$5&amp;$D13&amp;$D$5,INDEX(TumourType_EP_year_suppr!$A$2:$I$679,0,MATCH(H$5,TumourType_EP_year_suppr!$A$2:$I$2,0)))))&lt;5,"",IF($D$5="All tumours (excl. NMSC)", SUMIF(Malignant_EP_year_suppr!$A$2:$A$55,$C$5&amp;$D13&amp;" Total",INDEX(Malignant_EP_year_suppr!$A$2:$I$55,0,MATCH(H$5,Malignant_EP_year_suppr!$A$2:$I$2,0))),IF($D$5="All malignant tumours (excl. NMSC)",SUMIF(Malignant_EP_year_suppr!$A$2:$A$55,$C$5&amp;$D13&amp;"Malignant",INDEX(Malignant_EP_year_suppr!$A$2:$I$55,0,MATCH(H$5,Malignant_EP_year_suppr!$A$2:$I$2,0))),SUMIF(TumourType_EP_year_suppr!$A$2:$A$679,$C$5&amp;$D13&amp;$D$5,INDEX(TumourType_EP_year_suppr!$A$2:$I$679,0,MATCH(H$5,TumourType_EP_year_suppr!$A$2:$I$2,0))))))</f>
        <v>#REF!</v>
      </c>
      <c r="I13" s="19" t="e">
        <f t="shared" si="2"/>
        <v>#REF!</v>
      </c>
      <c r="J13" s="41" t="e">
        <f t="shared" si="3"/>
        <v>#REF!</v>
      </c>
      <c r="K13" s="40" t="e">
        <f>IF(IF($D$5="All tumours (excl. NMSC)", SUMIF(Malignant_EP_year_suppr!$A$2:$A$55,$C$5&amp;$D13&amp;" Total",INDEX(Malignant_EP_year_suppr!$A$2:$I$55,0,MATCH(K$5,Malignant_EP_year_suppr!$A$2:$I$2,0))),IF($D$5="All malignant tumours (excl. NMSC)",SUMIF(Malignant_EP_year_suppr!$A$2:$A$55,$C$5&amp;$D13&amp;"Malignant",INDEX(Malignant_EP_year_suppr!$A$2:$I$55,0,MATCH(K$5,Malignant_EP_year_suppr!$A$2:$I$2,0))),SUMIF(TumourType_EP_year_suppr!$A$2:$A$679,$C$5&amp;$D13&amp;$D$5,INDEX(TumourType_EP_year_suppr!$A$2:$I$679,0,MATCH(K$5,TumourType_EP_year_suppr!$A$2:$I$2,0)))))&lt;5,"",IF($D$5="All tumours (excl. NMSC)", SUMIF(Malignant_EP_year_suppr!$A$2:$A$55,$C$5&amp;$D13&amp;" Total",INDEX(Malignant_EP_year_suppr!$A$2:$I$55,0,MATCH(K$5,Malignant_EP_year_suppr!$A$2:$I$2,0))),IF($D$5="All malignant tumours (excl. NMSC)",SUMIF(Malignant_EP_year_suppr!$A$2:$A$55,$C$5&amp;$D13&amp;"Malignant",INDEX(Malignant_EP_year_suppr!$A$2:$I$55,0,MATCH(K$5,Malignant_EP_year_suppr!$A$2:$I$2,0))),SUMIF(TumourType_EP_year_suppr!$A$2:$A$679,$C$5&amp;$D13&amp;$D$5,INDEX(TumourType_EP_year_suppr!$A$2:$I$679,0,MATCH(K$5,TumourType_EP_year_suppr!$A$2:$I$2,0))))))</f>
        <v>#REF!</v>
      </c>
      <c r="L13" s="19" t="e">
        <f t="shared" si="4"/>
        <v>#REF!</v>
      </c>
      <c r="M13" s="41" t="e">
        <f t="shared" si="5"/>
        <v>#REF!</v>
      </c>
      <c r="N13" s="40" t="e">
        <f>IF(IF($D$5="All tumours (excl. NMSC)", SUMIF(Malignant_EP_year_suppr!$A$2:$A$55,$C$5&amp;$D13&amp;" Total",INDEX(Malignant_EP_year_suppr!$A$2:$I$55,0,MATCH(N$5,Malignant_EP_year_suppr!$A$2:$I$2,0))),IF($D$5="All malignant tumours (excl. NMSC)",SUMIF(Malignant_EP_year_suppr!$A$2:$A$55,$C$5&amp;$D13&amp;"Malignant",INDEX(Malignant_EP_year_suppr!$A$2:$I$55,0,MATCH(N$5,Malignant_EP_year_suppr!$A$2:$I$2,0))),SUMIF(TumourType_EP_year_suppr!$A$2:$A$679,$C$5&amp;$D13&amp;$D$5,INDEX(TumourType_EP_year_suppr!$A$2:$I$679,0,MATCH(N$5,TumourType_EP_year_suppr!$A$2:$I$2,0)))))&lt;5,"",IF($D$5="All tumours (excl. NMSC)", SUMIF(Malignant_EP_year_suppr!$A$2:$A$55,$C$5&amp;$D13&amp;" Total",INDEX(Malignant_EP_year_suppr!$A$2:$I$55,0,MATCH(N$5,Malignant_EP_year_suppr!$A$2:$I$2,0))),IF($D$5="All malignant tumours (excl. NMSC)",SUMIF(Malignant_EP_year_suppr!$A$2:$A$55,$C$5&amp;$D13&amp;"Malignant",INDEX(Malignant_EP_year_suppr!$A$2:$I$55,0,MATCH(N$5,Malignant_EP_year_suppr!$A$2:$I$2,0))),SUMIF(TumourType_EP_year_suppr!$A$2:$A$679,$C$5&amp;$D13&amp;$D$5,INDEX(TumourType_EP_year_suppr!$A$2:$I$679,0,MATCH(N$5,TumourType_EP_year_suppr!$A$2:$I$2,0))))))</f>
        <v>#REF!</v>
      </c>
      <c r="O13" s="19" t="e">
        <f t="shared" si="6"/>
        <v>#REF!</v>
      </c>
      <c r="P13" s="41" t="e">
        <f t="shared" si="7"/>
        <v>#REF!</v>
      </c>
      <c r="Q13" s="40" t="e">
        <f>IF(IF($D$5="All tumours (excl. NMSC)", SUMIF(Malignant_EP_year_suppr!$A$2:$A$55,$C$5&amp;$D13&amp;" Total",INDEX(Malignant_EP_year_suppr!$A$2:$I$55,0,MATCH(Q$5,Malignant_EP_year_suppr!$A$2:$I$2,0))),IF($D$5="All malignant tumours (excl. NMSC)",SUMIF(Malignant_EP_year_suppr!$A$2:$A$55,$C$5&amp;$D13&amp;"Malignant",INDEX(Malignant_EP_year_suppr!$A$2:$I$55,0,MATCH(Q$5,Malignant_EP_year_suppr!$A$2:$I$2,0))),SUMIF(TumourType_EP_year_suppr!$A$2:$A$679,$C$5&amp;$D13&amp;$D$5,INDEX(TumourType_EP_year_suppr!$A$2:$I$679,0,MATCH(Q$5,TumourType_EP_year_suppr!$A$2:$I$2,0)))))&lt;5,"",IF($D$5="All tumours (excl. NMSC)", SUMIF(Malignant_EP_year_suppr!$A$2:$A$55,$C$5&amp;$D13&amp;" Total",INDEX(Malignant_EP_year_suppr!$A$2:$I$55,0,MATCH(Q$5,Malignant_EP_year_suppr!$A$2:$I$2,0))),IF($D$5="All malignant tumours (excl. NMSC)",SUMIF(Malignant_EP_year_suppr!$A$2:$A$55,$C$5&amp;$D13&amp;"Malignant",INDEX(Malignant_EP_year_suppr!$A$2:$I$55,0,MATCH(Q$5,Malignant_EP_year_suppr!$A$2:$I$2,0))),SUMIF(TumourType_EP_year_suppr!$A$2:$A$679,$C$5&amp;$D13&amp;$D$5,INDEX(TumourType_EP_year_suppr!$A$2:$I$679,0,MATCH(Q$5,TumourType_EP_year_suppr!$A$2:$I$2,0))))))</f>
        <v>#REF!</v>
      </c>
      <c r="R13" s="41" t="e">
        <f t="shared" si="8"/>
        <v>#REF!</v>
      </c>
      <c r="S13" s="40" t="e">
        <f>IF(IF($D$5="All tumours (excl. NMSC)", SUMIF(Malignant_all_year_suppr!$A$2:$A$55,$C$5&amp;$D13&amp;" Total",INDEX(Malignant_all_year_suppr!$A$2:$I$55,0,MATCH(S$5,Malignant_all_year_suppr!$A$2:$I$2,0))),IF($D$5="All malignant tumours (excl. NMSC)",SUMIF(Malignant_all_year_suppr!$A$2:$A$55,$C$5&amp;$D13&amp;"Malignant",INDEX(Malignant_all_year_suppr!$A$2:$I$55,0,MATCH(S$5,Malignant_all_year_suppr!$A$2:$I$2,0))),SUMIF(TumourType_all_year_suppr!$A$2:$A$766,$C$5&amp;$D13&amp;$D$5,INDEX(TumourType_all_year_suppr!$A$2:$I$766,0,MATCH(S$5,TumourType_all_year_suppr!$A$2:$I$2,0)))))&lt;5,"",IF($D$5="All tumours (excl. NMSC)", SUMIF(Malignant_all_year_suppr!$A$2:$A$55,$C$5&amp;$D13&amp;" Total",INDEX(Malignant_all_year_suppr!$A$2:$I$55,0,MATCH(S$5,Malignant_all_year_suppr!$A$2:$I$2,0))),IF($D$5="All malignant tumours (excl. NMSC)",SUMIF(Malignant_all_year_suppr!$A$2:$A$55,$C$5&amp;$D13&amp;"Malignant",INDEX(Malignant_all_year_suppr!$A$2:$I$55,0,MATCH(S$5,Malignant_all_year_suppr!$A$2:$I$2,0))),SUMIF(TumourType_all_year_suppr!$A$2:$A$766,$C$5&amp;$D13&amp;$D$5,INDEX(TumourType_all_year_suppr!$A$2:$I$766,0,MATCH(S$5,TumourType_all_year_suppr!$A$2:$I$2,0))))))</f>
        <v>#REF!</v>
      </c>
      <c r="T13" s="63"/>
    </row>
    <row r="14" spans="1:20" x14ac:dyDescent="0.25">
      <c r="C14" s="27"/>
      <c r="D14" s="28">
        <v>2013</v>
      </c>
      <c r="E14" s="40" t="e">
        <f>IF(IF($D$5="All tumours (excl. NMSC)", SUMIF(Malignant_EP_year_suppr!$A$2:$A$55,$C$5&amp;$D14&amp;" Total",INDEX(Malignant_EP_year_suppr!$A$2:$I$55,0,MATCH(E$5,Malignant_EP_year_suppr!$A$2:$I$2,0))),IF($D$5="All malignant tumours (excl. NMSC)",SUMIF(Malignant_EP_year_suppr!$A$2:$A$55,$C$5&amp;$D14&amp;"Malignant",INDEX(Malignant_EP_year_suppr!$A$2:$I$55,0,MATCH(E$5,Malignant_EP_year_suppr!$A$2:$I$2,0))),SUMIF(TumourType_EP_year_suppr!$A$2:$A$679,$C$5&amp;$D14&amp;$D$5,INDEX(TumourType_EP_year_suppr!$A$2:$I$679,0,MATCH(E$5,TumourType_EP_year_suppr!$A$2:$I$2,0)))))&lt;5,"",IF($D$5="All tumours (excl. NMSC)", SUMIF(Malignant_EP_year_suppr!$A$2:$A$55,$C$5&amp;$D14&amp;" Total",INDEX(Malignant_EP_year_suppr!$A$2:$I$55,0,MATCH(E$5,Malignant_EP_year_suppr!$A$2:$I$2,0))),IF($D$5="All malignant tumours (excl. NMSC)",SUMIF(Malignant_EP_year_suppr!$A$2:$A$55,$C$5&amp;$D14&amp;"Malignant",INDEX(Malignant_EP_year_suppr!$A$2:$I$55,0,MATCH(E$5,Malignant_EP_year_suppr!$A$2:$I$2,0))),SUMIF(TumourType_EP_year_suppr!$A$2:$A$679,$C$5&amp;$D14&amp;$D$5,INDEX(TumourType_EP_year_suppr!$A$2:$I$679,0,MATCH(E$5,TumourType_EP_year_suppr!$A$2:$I$2,0))))))</f>
        <v>#REF!</v>
      </c>
      <c r="F14" s="19" t="e">
        <f t="shared" si="0"/>
        <v>#REF!</v>
      </c>
      <c r="G14" s="41" t="e">
        <f t="shared" si="1"/>
        <v>#REF!</v>
      </c>
      <c r="H14" s="40" t="e">
        <f>IF(IF($D$5="All tumours (excl. NMSC)", SUMIF(Malignant_EP_year_suppr!$A$2:$A$55,$C$5&amp;$D14&amp;" Total",INDEX(Malignant_EP_year_suppr!$A$2:$I$55,0,MATCH(H$5,Malignant_EP_year_suppr!$A$2:$I$2,0))),IF($D$5="All malignant tumours (excl. NMSC)",SUMIF(Malignant_EP_year_suppr!$A$2:$A$55,$C$5&amp;$D14&amp;"Malignant",INDEX(Malignant_EP_year_suppr!$A$2:$I$55,0,MATCH(H$5,Malignant_EP_year_suppr!$A$2:$I$2,0))),SUMIF(TumourType_EP_year_suppr!$A$2:$A$679,$C$5&amp;$D14&amp;$D$5,INDEX(TumourType_EP_year_suppr!$A$2:$I$679,0,MATCH(H$5,TumourType_EP_year_suppr!$A$2:$I$2,0)))))&lt;5,"",IF($D$5="All tumours (excl. NMSC)", SUMIF(Malignant_EP_year_suppr!$A$2:$A$55,$C$5&amp;$D14&amp;" Total",INDEX(Malignant_EP_year_suppr!$A$2:$I$55,0,MATCH(H$5,Malignant_EP_year_suppr!$A$2:$I$2,0))),IF($D$5="All malignant tumours (excl. NMSC)",SUMIF(Malignant_EP_year_suppr!$A$2:$A$55,$C$5&amp;$D14&amp;"Malignant",INDEX(Malignant_EP_year_suppr!$A$2:$I$55,0,MATCH(H$5,Malignant_EP_year_suppr!$A$2:$I$2,0))),SUMIF(TumourType_EP_year_suppr!$A$2:$A$679,$C$5&amp;$D14&amp;$D$5,INDEX(TumourType_EP_year_suppr!$A$2:$I$679,0,MATCH(H$5,TumourType_EP_year_suppr!$A$2:$I$2,0))))))</f>
        <v>#REF!</v>
      </c>
      <c r="I14" s="19" t="e">
        <f t="shared" si="2"/>
        <v>#REF!</v>
      </c>
      <c r="J14" s="41" t="e">
        <f t="shared" si="3"/>
        <v>#REF!</v>
      </c>
      <c r="K14" s="40" t="e">
        <f>IF(IF($D$5="All tumours (excl. NMSC)", SUMIF(Malignant_EP_year_suppr!$A$2:$A$55,$C$5&amp;$D14&amp;" Total",INDEX(Malignant_EP_year_suppr!$A$2:$I$55,0,MATCH(K$5,Malignant_EP_year_suppr!$A$2:$I$2,0))),IF($D$5="All malignant tumours (excl. NMSC)",SUMIF(Malignant_EP_year_suppr!$A$2:$A$55,$C$5&amp;$D14&amp;"Malignant",INDEX(Malignant_EP_year_suppr!$A$2:$I$55,0,MATCH(K$5,Malignant_EP_year_suppr!$A$2:$I$2,0))),SUMIF(TumourType_EP_year_suppr!$A$2:$A$679,$C$5&amp;$D14&amp;$D$5,INDEX(TumourType_EP_year_suppr!$A$2:$I$679,0,MATCH(K$5,TumourType_EP_year_suppr!$A$2:$I$2,0)))))&lt;5,"",IF($D$5="All tumours (excl. NMSC)", SUMIF(Malignant_EP_year_suppr!$A$2:$A$55,$C$5&amp;$D14&amp;" Total",INDEX(Malignant_EP_year_suppr!$A$2:$I$55,0,MATCH(K$5,Malignant_EP_year_suppr!$A$2:$I$2,0))),IF($D$5="All malignant tumours (excl. NMSC)",SUMIF(Malignant_EP_year_suppr!$A$2:$A$55,$C$5&amp;$D14&amp;"Malignant",INDEX(Malignant_EP_year_suppr!$A$2:$I$55,0,MATCH(K$5,Malignant_EP_year_suppr!$A$2:$I$2,0))),SUMIF(TumourType_EP_year_suppr!$A$2:$A$679,$C$5&amp;$D14&amp;$D$5,INDEX(TumourType_EP_year_suppr!$A$2:$I$679,0,MATCH(K$5,TumourType_EP_year_suppr!$A$2:$I$2,0))))))</f>
        <v>#REF!</v>
      </c>
      <c r="L14" s="19" t="e">
        <f t="shared" si="4"/>
        <v>#REF!</v>
      </c>
      <c r="M14" s="41" t="e">
        <f t="shared" si="5"/>
        <v>#REF!</v>
      </c>
      <c r="N14" s="40" t="e">
        <f>IF(IF($D$5="All tumours (excl. NMSC)", SUMIF(Malignant_EP_year_suppr!$A$2:$A$55,$C$5&amp;$D14&amp;" Total",INDEX(Malignant_EP_year_suppr!$A$2:$I$55,0,MATCH(N$5,Malignant_EP_year_suppr!$A$2:$I$2,0))),IF($D$5="All malignant tumours (excl. NMSC)",SUMIF(Malignant_EP_year_suppr!$A$2:$A$55,$C$5&amp;$D14&amp;"Malignant",INDEX(Malignant_EP_year_suppr!$A$2:$I$55,0,MATCH(N$5,Malignant_EP_year_suppr!$A$2:$I$2,0))),SUMIF(TumourType_EP_year_suppr!$A$2:$A$679,$C$5&amp;$D14&amp;$D$5,INDEX(TumourType_EP_year_suppr!$A$2:$I$679,0,MATCH(N$5,TumourType_EP_year_suppr!$A$2:$I$2,0)))))&lt;5,"",IF($D$5="All tumours (excl. NMSC)", SUMIF(Malignant_EP_year_suppr!$A$2:$A$55,$C$5&amp;$D14&amp;" Total",INDEX(Malignant_EP_year_suppr!$A$2:$I$55,0,MATCH(N$5,Malignant_EP_year_suppr!$A$2:$I$2,0))),IF($D$5="All malignant tumours (excl. NMSC)",SUMIF(Malignant_EP_year_suppr!$A$2:$A$55,$C$5&amp;$D14&amp;"Malignant",INDEX(Malignant_EP_year_suppr!$A$2:$I$55,0,MATCH(N$5,Malignant_EP_year_suppr!$A$2:$I$2,0))),SUMIF(TumourType_EP_year_suppr!$A$2:$A$679,$C$5&amp;$D14&amp;$D$5,INDEX(TumourType_EP_year_suppr!$A$2:$I$679,0,MATCH(N$5,TumourType_EP_year_suppr!$A$2:$I$2,0))))))</f>
        <v>#REF!</v>
      </c>
      <c r="O14" s="19" t="e">
        <f t="shared" si="6"/>
        <v>#REF!</v>
      </c>
      <c r="P14" s="41" t="e">
        <f t="shared" si="7"/>
        <v>#REF!</v>
      </c>
      <c r="Q14" s="40" t="e">
        <f>IF(IF($D$5="All tumours (excl. NMSC)", SUMIF(Malignant_EP_year_suppr!$A$2:$A$55,$C$5&amp;$D14&amp;" Total",INDEX(Malignant_EP_year_suppr!$A$2:$I$55,0,MATCH(Q$5,Malignant_EP_year_suppr!$A$2:$I$2,0))),IF($D$5="All malignant tumours (excl. NMSC)",SUMIF(Malignant_EP_year_suppr!$A$2:$A$55,$C$5&amp;$D14&amp;"Malignant",INDEX(Malignant_EP_year_suppr!$A$2:$I$55,0,MATCH(Q$5,Malignant_EP_year_suppr!$A$2:$I$2,0))),SUMIF(TumourType_EP_year_suppr!$A$2:$A$679,$C$5&amp;$D14&amp;$D$5,INDEX(TumourType_EP_year_suppr!$A$2:$I$679,0,MATCH(Q$5,TumourType_EP_year_suppr!$A$2:$I$2,0)))))&lt;5,"",IF($D$5="All tumours (excl. NMSC)", SUMIF(Malignant_EP_year_suppr!$A$2:$A$55,$C$5&amp;$D14&amp;" Total",INDEX(Malignant_EP_year_suppr!$A$2:$I$55,0,MATCH(Q$5,Malignant_EP_year_suppr!$A$2:$I$2,0))),IF($D$5="All malignant tumours (excl. NMSC)",SUMIF(Malignant_EP_year_suppr!$A$2:$A$55,$C$5&amp;$D14&amp;"Malignant",INDEX(Malignant_EP_year_suppr!$A$2:$I$55,0,MATCH(Q$5,Malignant_EP_year_suppr!$A$2:$I$2,0))),SUMIF(TumourType_EP_year_suppr!$A$2:$A$679,$C$5&amp;$D14&amp;$D$5,INDEX(TumourType_EP_year_suppr!$A$2:$I$679,0,MATCH(Q$5,TumourType_EP_year_suppr!$A$2:$I$2,0))))))</f>
        <v>#REF!</v>
      </c>
      <c r="R14" s="41" t="e">
        <f t="shared" si="8"/>
        <v>#REF!</v>
      </c>
      <c r="S14" s="40" t="e">
        <f>IF(IF($D$5="All tumours (excl. NMSC)", SUMIF(Malignant_all_year_suppr!$A$2:$A$55,$C$5&amp;$D14&amp;" Total",INDEX(Malignant_all_year_suppr!$A$2:$I$55,0,MATCH(S$5,Malignant_all_year_suppr!$A$2:$I$2,0))),IF($D$5="All malignant tumours (excl. NMSC)",SUMIF(Malignant_all_year_suppr!$A$2:$A$55,$C$5&amp;$D14&amp;"Malignant",INDEX(Malignant_all_year_suppr!$A$2:$I$55,0,MATCH(S$5,Malignant_all_year_suppr!$A$2:$I$2,0))),SUMIF(TumourType_all_year_suppr!$A$2:$A$766,$C$5&amp;$D14&amp;$D$5,INDEX(TumourType_all_year_suppr!$A$2:$I$766,0,MATCH(S$5,TumourType_all_year_suppr!$A$2:$I$2,0)))))&lt;5,"",IF($D$5="All tumours (excl. NMSC)", SUMIF(Malignant_all_year_suppr!$A$2:$A$55,$C$5&amp;$D14&amp;" Total",INDEX(Malignant_all_year_suppr!$A$2:$I$55,0,MATCH(S$5,Malignant_all_year_suppr!$A$2:$I$2,0))),IF($D$5="All malignant tumours (excl. NMSC)",SUMIF(Malignant_all_year_suppr!$A$2:$A$55,$C$5&amp;$D14&amp;"Malignant",INDEX(Malignant_all_year_suppr!$A$2:$I$55,0,MATCH(S$5,Malignant_all_year_suppr!$A$2:$I$2,0))),SUMIF(TumourType_all_year_suppr!$A$2:$A$766,$C$5&amp;$D14&amp;$D$5,INDEX(TumourType_all_year_suppr!$A$2:$I$766,0,MATCH(S$5,TumourType_all_year_suppr!$A$2:$I$2,0))))))</f>
        <v>#REF!</v>
      </c>
      <c r="T14" s="63"/>
    </row>
    <row r="15" spans="1:20" x14ac:dyDescent="0.25">
      <c r="C15" s="15"/>
    </row>
    <row r="16" spans="1:20" ht="15" customHeight="1" x14ac:dyDescent="0.25"/>
    <row r="31" spans="4:20" x14ac:dyDescent="0.25">
      <c r="D31" s="17"/>
      <c r="E31" s="17"/>
      <c r="F31" s="17"/>
      <c r="G31" s="17"/>
      <c r="Q31" s="18"/>
      <c r="R31" s="18"/>
      <c r="S31" s="18"/>
      <c r="T31" s="18"/>
    </row>
    <row r="32" spans="4:20" x14ac:dyDescent="0.25">
      <c r="D32" s="17"/>
      <c r="E32" s="17"/>
      <c r="F32" s="17"/>
      <c r="G32" s="17"/>
      <c r="Q32" s="18"/>
      <c r="R32" s="18"/>
      <c r="S32" s="18"/>
      <c r="T32" s="18"/>
    </row>
    <row r="33" spans="2:23" x14ac:dyDescent="0.25">
      <c r="D33" s="17"/>
      <c r="E33" s="17"/>
      <c r="F33" s="17"/>
      <c r="G33" s="17"/>
      <c r="Q33" s="18"/>
      <c r="R33" s="18"/>
      <c r="S33" s="18"/>
      <c r="T33" s="18"/>
    </row>
    <row r="34" spans="2:23" x14ac:dyDescent="0.25">
      <c r="B34" s="17"/>
      <c r="C34" s="17"/>
      <c r="D34" s="17"/>
      <c r="E34" s="17"/>
      <c r="F34" s="17"/>
      <c r="G34" s="17"/>
      <c r="H34" s="17"/>
      <c r="I34" s="17"/>
      <c r="J34" s="17"/>
      <c r="Q34" s="18"/>
      <c r="R34" s="18"/>
      <c r="S34" s="18"/>
      <c r="T34" s="18"/>
    </row>
    <row r="35" spans="2:23" x14ac:dyDescent="0.25">
      <c r="B35" s="17"/>
      <c r="C35" s="17"/>
      <c r="D35" s="17"/>
      <c r="E35" s="17"/>
      <c r="F35" s="17"/>
      <c r="G35" s="17"/>
      <c r="H35" s="17"/>
      <c r="I35" s="17"/>
      <c r="J35" s="17"/>
      <c r="Q35" s="18"/>
      <c r="R35" s="18"/>
      <c r="S35" s="18"/>
      <c r="T35" s="18"/>
    </row>
    <row r="36" spans="2:23" x14ac:dyDescent="0.25">
      <c r="B36" s="17"/>
      <c r="C36" s="17"/>
      <c r="D36" s="17"/>
      <c r="E36" s="17"/>
      <c r="F36" s="17"/>
      <c r="G36" s="17"/>
      <c r="H36" s="17"/>
      <c r="I36" s="17"/>
      <c r="J36" s="17"/>
      <c r="Q36" s="18"/>
      <c r="R36" s="18"/>
      <c r="S36" s="18"/>
      <c r="T36" s="18"/>
    </row>
    <row r="37" spans="2:23" x14ac:dyDescent="0.25">
      <c r="B37" s="17"/>
      <c r="C37" s="17"/>
      <c r="D37" s="17"/>
      <c r="E37" s="17"/>
      <c r="F37" s="17"/>
      <c r="G37" s="17"/>
      <c r="H37" s="17"/>
      <c r="I37" s="17"/>
      <c r="J37" s="17"/>
      <c r="Q37" s="18"/>
      <c r="R37" s="18"/>
      <c r="S37" s="18"/>
      <c r="T37" s="18"/>
    </row>
    <row r="38" spans="2:23" x14ac:dyDescent="0.25">
      <c r="B38" s="17"/>
      <c r="C38" s="17"/>
      <c r="D38" s="17"/>
      <c r="E38" s="17"/>
      <c r="F38" s="17"/>
      <c r="G38" s="17"/>
      <c r="H38" s="17"/>
      <c r="I38" s="17"/>
      <c r="J38" s="17"/>
      <c r="Q38" s="18"/>
      <c r="R38" s="18"/>
      <c r="S38" s="18"/>
      <c r="T38" s="18"/>
    </row>
    <row r="39" spans="2:23" x14ac:dyDescent="0.25">
      <c r="B39" s="17"/>
      <c r="C39" s="17"/>
      <c r="D39" s="17"/>
      <c r="E39" s="17"/>
      <c r="F39" s="17"/>
      <c r="G39" s="17"/>
      <c r="H39" s="17"/>
      <c r="I39" s="17"/>
      <c r="J39" s="17"/>
      <c r="Q39" s="18"/>
      <c r="R39" s="18"/>
      <c r="S39" s="18"/>
      <c r="T39" s="18"/>
    </row>
    <row r="40" spans="2:23" x14ac:dyDescent="0.25">
      <c r="B40" s="17"/>
      <c r="C40" s="17"/>
      <c r="D40" s="17"/>
      <c r="E40" s="17"/>
      <c r="F40" s="17"/>
      <c r="G40" s="17"/>
      <c r="H40" s="17"/>
      <c r="I40" s="17"/>
      <c r="J40" s="17"/>
      <c r="Q40" s="18"/>
      <c r="R40" s="18"/>
      <c r="S40" s="18"/>
      <c r="T40" s="18"/>
    </row>
    <row r="41" spans="2:23" x14ac:dyDescent="0.25">
      <c r="B41" s="17"/>
      <c r="C41" s="17"/>
      <c r="D41" s="17"/>
      <c r="E41" s="17"/>
      <c r="F41" s="17"/>
      <c r="G41" s="17"/>
      <c r="H41" s="17"/>
      <c r="I41" s="17"/>
      <c r="J41" s="17"/>
      <c r="Q41" s="18"/>
      <c r="R41" s="18"/>
      <c r="S41" s="18"/>
      <c r="T41" s="18"/>
      <c r="U41" s="18"/>
      <c r="V41" s="18"/>
      <c r="W41" s="18"/>
    </row>
    <row r="42" spans="2:23" x14ac:dyDescent="0.25">
      <c r="B42" s="17"/>
      <c r="C42" s="17"/>
      <c r="D42" s="17"/>
      <c r="E42" s="17"/>
      <c r="F42" s="17"/>
      <c r="G42" s="17"/>
      <c r="H42" s="17"/>
      <c r="I42" s="17"/>
      <c r="J42" s="17"/>
      <c r="Q42" s="18"/>
      <c r="R42" s="18"/>
      <c r="S42" s="18"/>
      <c r="T42" s="18"/>
      <c r="U42" s="18"/>
      <c r="V42" s="18"/>
      <c r="W42" s="18"/>
    </row>
    <row r="43" spans="2:23" x14ac:dyDescent="0.25">
      <c r="B43" s="17"/>
      <c r="C43" s="17"/>
      <c r="D43" s="17"/>
      <c r="E43" s="17"/>
      <c r="F43" s="17"/>
      <c r="G43" s="17"/>
      <c r="H43" s="17"/>
      <c r="I43" s="17"/>
      <c r="J43" s="17"/>
      <c r="Q43" s="18"/>
      <c r="R43" s="18"/>
      <c r="S43" s="18"/>
      <c r="T43" s="18"/>
      <c r="U43" s="18"/>
      <c r="V43" s="18"/>
      <c r="W43" s="18"/>
    </row>
    <row r="44" spans="2:23" x14ac:dyDescent="0.25">
      <c r="B44" s="17"/>
      <c r="C44" s="17"/>
      <c r="D44" s="17"/>
      <c r="E44" s="17"/>
      <c r="F44" s="17"/>
      <c r="G44" s="17"/>
      <c r="H44" s="17"/>
      <c r="I44" s="17"/>
      <c r="J44" s="17"/>
      <c r="Q44" s="18"/>
      <c r="R44" s="18"/>
      <c r="S44" s="18"/>
      <c r="T44" s="18"/>
      <c r="U44" s="18"/>
      <c r="V44" s="18"/>
      <c r="W44" s="18"/>
    </row>
    <row r="45" spans="2:23" x14ac:dyDescent="0.25">
      <c r="B45" s="17"/>
      <c r="C45" s="17"/>
      <c r="D45" s="17"/>
      <c r="E45" s="17"/>
      <c r="F45" s="17"/>
      <c r="G45" s="17"/>
      <c r="H45" s="17"/>
      <c r="I45" s="17"/>
      <c r="J45" s="17"/>
      <c r="Q45" s="18"/>
      <c r="R45" s="18"/>
      <c r="S45" s="18"/>
      <c r="T45" s="18"/>
      <c r="U45" s="18"/>
      <c r="V45" s="18"/>
      <c r="W45" s="18"/>
    </row>
    <row r="46" spans="2:23" x14ac:dyDescent="0.25">
      <c r="B46" s="17"/>
      <c r="C46" s="17"/>
      <c r="D46" s="17"/>
      <c r="E46" s="17"/>
      <c r="F46" s="17"/>
      <c r="G46" s="17"/>
      <c r="H46" s="17"/>
      <c r="I46" s="17"/>
      <c r="J46" s="17"/>
      <c r="Q46" s="18"/>
      <c r="R46" s="18"/>
      <c r="S46" s="18"/>
      <c r="T46" s="18"/>
      <c r="U46" s="18"/>
      <c r="V46" s="18"/>
      <c r="W46" s="18"/>
    </row>
    <row r="47" spans="2:23" x14ac:dyDescent="0.25">
      <c r="B47" s="17"/>
      <c r="C47" s="17"/>
      <c r="D47" s="17"/>
      <c r="E47" s="17"/>
      <c r="F47" s="17"/>
      <c r="G47" s="17"/>
      <c r="H47" s="17"/>
      <c r="I47" s="17"/>
      <c r="J47" s="17"/>
      <c r="Q47" s="18"/>
      <c r="R47" s="18"/>
      <c r="S47" s="18"/>
      <c r="T47" s="18"/>
      <c r="U47" s="18"/>
      <c r="V47" s="18"/>
      <c r="W47" s="18"/>
    </row>
    <row r="48" spans="2:23" x14ac:dyDescent="0.25">
      <c r="B48" s="17"/>
      <c r="C48" s="17"/>
      <c r="D48" s="17"/>
      <c r="E48" s="17"/>
      <c r="F48" s="17"/>
      <c r="G48" s="17"/>
      <c r="H48" s="17"/>
      <c r="I48" s="17"/>
      <c r="J48" s="17"/>
      <c r="Q48" s="18"/>
      <c r="R48" s="18"/>
      <c r="S48" s="18"/>
      <c r="T48" s="18"/>
      <c r="U48" s="18"/>
      <c r="V48" s="18"/>
      <c r="W48" s="18"/>
    </row>
    <row r="49" spans="2:23" x14ac:dyDescent="0.25">
      <c r="B49" s="17"/>
      <c r="C49" s="17"/>
      <c r="D49" s="17"/>
      <c r="E49" s="17"/>
      <c r="F49" s="17"/>
      <c r="G49" s="17"/>
      <c r="H49" s="17"/>
      <c r="I49" s="17"/>
      <c r="J49" s="17"/>
      <c r="Q49" s="18"/>
      <c r="R49" s="18"/>
      <c r="S49" s="18"/>
      <c r="T49" s="18"/>
      <c r="U49" s="18"/>
      <c r="V49" s="18"/>
      <c r="W49" s="18"/>
    </row>
    <row r="50" spans="2:23" x14ac:dyDescent="0.25">
      <c r="B50" s="17"/>
      <c r="C50" s="17"/>
      <c r="D50" s="17"/>
      <c r="E50" s="17"/>
      <c r="F50" s="17"/>
      <c r="G50" s="17"/>
      <c r="H50" s="17"/>
      <c r="I50" s="17"/>
      <c r="J50" s="17"/>
      <c r="Q50" s="18"/>
      <c r="R50" s="18"/>
      <c r="S50" s="18"/>
      <c r="T50" s="18"/>
      <c r="U50" s="18"/>
      <c r="V50" s="18"/>
      <c r="W50" s="18"/>
    </row>
    <row r="51" spans="2:23" x14ac:dyDescent="0.25">
      <c r="B51" s="17"/>
      <c r="C51" s="17"/>
      <c r="D51" s="17"/>
      <c r="E51" s="17"/>
      <c r="F51" s="17"/>
      <c r="G51" s="17"/>
      <c r="H51" s="17"/>
      <c r="I51" s="17"/>
      <c r="J51" s="17"/>
      <c r="Q51" s="18"/>
      <c r="R51" s="18"/>
      <c r="S51" s="18"/>
      <c r="T51" s="18"/>
      <c r="U51" s="18"/>
      <c r="V51" s="18"/>
      <c r="W51" s="18"/>
    </row>
    <row r="52" spans="2:23" x14ac:dyDescent="0.25">
      <c r="B52" s="17"/>
      <c r="C52" s="17"/>
      <c r="D52" s="17"/>
      <c r="E52" s="17"/>
      <c r="F52" s="17"/>
      <c r="G52" s="17"/>
      <c r="H52" s="17"/>
      <c r="I52" s="17"/>
      <c r="J52" s="17"/>
      <c r="Q52" s="18"/>
      <c r="R52" s="18"/>
      <c r="S52" s="18"/>
      <c r="T52" s="18"/>
      <c r="U52" s="18"/>
      <c r="V52" s="18"/>
      <c r="W52" s="18"/>
    </row>
    <row r="53" spans="2:23" x14ac:dyDescent="0.25">
      <c r="B53" s="17"/>
      <c r="C53" s="17"/>
      <c r="D53" s="17"/>
      <c r="E53" s="17"/>
      <c r="F53" s="17"/>
      <c r="G53" s="17"/>
      <c r="H53" s="17"/>
      <c r="I53" s="17"/>
      <c r="J53" s="17"/>
      <c r="Q53" s="18"/>
      <c r="R53" s="18"/>
      <c r="S53" s="18"/>
      <c r="T53" s="18"/>
      <c r="U53" s="18"/>
      <c r="V53" s="18"/>
      <c r="W53" s="18"/>
    </row>
    <row r="54" spans="2:23" x14ac:dyDescent="0.25">
      <c r="B54" s="17"/>
      <c r="C54" s="17"/>
      <c r="D54" s="17"/>
      <c r="E54" s="17"/>
      <c r="F54" s="17"/>
      <c r="G54" s="17"/>
      <c r="H54" s="17"/>
      <c r="I54" s="17"/>
      <c r="J54" s="17"/>
      <c r="Q54" s="18"/>
      <c r="R54" s="18"/>
      <c r="S54" s="18"/>
      <c r="T54" s="18"/>
      <c r="U54" s="18"/>
      <c r="V54" s="18"/>
      <c r="W54" s="18"/>
    </row>
    <row r="55" spans="2:23" x14ac:dyDescent="0.25">
      <c r="B55" s="17"/>
      <c r="C55" s="17"/>
      <c r="D55" s="17"/>
      <c r="E55" s="17"/>
      <c r="F55" s="17"/>
      <c r="G55" s="17"/>
      <c r="H55" s="17"/>
      <c r="I55" s="17"/>
      <c r="J55" s="17"/>
      <c r="Q55" s="18"/>
      <c r="R55" s="18"/>
      <c r="S55" s="18"/>
      <c r="T55" s="18"/>
      <c r="U55" s="18"/>
      <c r="V55" s="18"/>
      <c r="W55" s="18"/>
    </row>
    <row r="56" spans="2:23" x14ac:dyDescent="0.25">
      <c r="B56" s="17"/>
      <c r="C56" s="17"/>
      <c r="D56" s="17"/>
      <c r="E56" s="17"/>
      <c r="F56" s="17"/>
      <c r="G56" s="17"/>
      <c r="H56" s="17"/>
      <c r="I56" s="17"/>
      <c r="J56" s="17"/>
      <c r="Q56" s="18"/>
      <c r="R56" s="18"/>
      <c r="S56" s="18"/>
      <c r="T56" s="18"/>
      <c r="U56" s="18"/>
      <c r="V56" s="18"/>
      <c r="W56" s="18"/>
    </row>
    <row r="57" spans="2:23" x14ac:dyDescent="0.25">
      <c r="B57" s="17"/>
      <c r="C57" s="17"/>
      <c r="D57" s="17"/>
      <c r="E57" s="17"/>
      <c r="F57" s="17"/>
      <c r="G57" s="17"/>
      <c r="H57" s="17"/>
      <c r="I57" s="17"/>
      <c r="J57" s="17"/>
      <c r="Q57" s="18"/>
      <c r="R57" s="18"/>
      <c r="S57" s="18"/>
      <c r="T57" s="18"/>
      <c r="U57" s="18"/>
      <c r="V57" s="18"/>
      <c r="W57" s="18"/>
    </row>
    <row r="58" spans="2:23" x14ac:dyDescent="0.25">
      <c r="B58" s="17"/>
      <c r="C58" s="17"/>
      <c r="D58" s="17"/>
      <c r="E58" s="17"/>
      <c r="F58" s="17"/>
      <c r="G58" s="17"/>
      <c r="H58" s="17"/>
      <c r="I58" s="17"/>
      <c r="J58" s="17"/>
      <c r="Q58" s="18"/>
      <c r="R58" s="18"/>
      <c r="S58" s="18"/>
      <c r="T58" s="18"/>
      <c r="U58" s="18"/>
      <c r="V58" s="18"/>
      <c r="W58" s="18"/>
    </row>
    <row r="59" spans="2:23" x14ac:dyDescent="0.25">
      <c r="B59" s="17"/>
      <c r="C59" s="17"/>
      <c r="D59" s="17"/>
      <c r="E59" s="17"/>
      <c r="F59" s="17"/>
      <c r="G59" s="17"/>
      <c r="H59" s="17"/>
      <c r="I59" s="17"/>
      <c r="J59" s="17"/>
      <c r="Q59" s="18"/>
      <c r="R59" s="18"/>
      <c r="S59" s="18"/>
      <c r="T59" s="18"/>
      <c r="U59" s="18"/>
      <c r="V59" s="18"/>
      <c r="W59" s="18"/>
    </row>
    <row r="60" spans="2:23" x14ac:dyDescent="0.25">
      <c r="B60" s="17"/>
      <c r="C60" s="17"/>
      <c r="D60" s="17"/>
      <c r="E60" s="17"/>
      <c r="F60" s="17"/>
      <c r="G60" s="17"/>
      <c r="H60" s="17"/>
      <c r="I60" s="17"/>
      <c r="J60" s="17"/>
      <c r="Q60" s="18"/>
      <c r="R60" s="18"/>
      <c r="S60" s="18"/>
      <c r="T60" s="18"/>
      <c r="U60" s="18"/>
      <c r="V60" s="18"/>
      <c r="W60" s="18"/>
    </row>
    <row r="61" spans="2:23" x14ac:dyDescent="0.25">
      <c r="B61" s="17"/>
      <c r="C61" s="17"/>
      <c r="D61" s="17"/>
      <c r="E61" s="17"/>
      <c r="F61" s="17"/>
      <c r="G61" s="17"/>
      <c r="H61" s="17"/>
      <c r="I61" s="17"/>
      <c r="J61" s="17"/>
      <c r="Q61" s="18"/>
      <c r="R61" s="18"/>
      <c r="S61" s="18"/>
      <c r="T61" s="18"/>
      <c r="U61" s="18"/>
      <c r="V61" s="18"/>
      <c r="W61" s="18"/>
    </row>
    <row r="62" spans="2:23" x14ac:dyDescent="0.25">
      <c r="B62" s="17"/>
      <c r="C62" s="17"/>
      <c r="D62" s="17"/>
      <c r="E62" s="17"/>
      <c r="F62" s="17"/>
      <c r="G62" s="17"/>
      <c r="H62" s="17"/>
      <c r="I62" s="17"/>
      <c r="J62" s="17"/>
      <c r="Q62" s="18"/>
      <c r="R62" s="18"/>
      <c r="S62" s="18"/>
      <c r="T62" s="18"/>
      <c r="U62" s="18"/>
      <c r="V62" s="18"/>
      <c r="W62" s="18"/>
    </row>
    <row r="63" spans="2:23" x14ac:dyDescent="0.25">
      <c r="B63" s="17"/>
      <c r="C63" s="17"/>
      <c r="D63" s="17"/>
      <c r="E63" s="17"/>
      <c r="F63" s="17"/>
      <c r="G63" s="17"/>
      <c r="H63" s="17"/>
      <c r="I63" s="17"/>
      <c r="J63" s="17"/>
      <c r="Q63" s="18"/>
      <c r="R63" s="18"/>
      <c r="S63" s="18"/>
      <c r="T63" s="18"/>
      <c r="U63" s="18"/>
      <c r="V63" s="18"/>
      <c r="W63" s="18"/>
    </row>
    <row r="64" spans="2:23" x14ac:dyDescent="0.25">
      <c r="B64" s="17"/>
      <c r="C64" s="17"/>
      <c r="D64" s="17"/>
      <c r="E64" s="17"/>
      <c r="F64" s="17"/>
      <c r="G64" s="17"/>
      <c r="H64" s="17"/>
      <c r="I64" s="17"/>
      <c r="J64" s="17"/>
      <c r="Q64" s="18"/>
      <c r="R64" s="18"/>
      <c r="S64" s="18"/>
      <c r="T64" s="18"/>
      <c r="U64" s="18"/>
      <c r="V64" s="18"/>
      <c r="W64" s="18"/>
    </row>
    <row r="65" spans="2:23" x14ac:dyDescent="0.25">
      <c r="B65" s="17"/>
      <c r="C65" s="17"/>
      <c r="D65" s="17"/>
      <c r="E65" s="17"/>
      <c r="F65" s="17"/>
      <c r="G65" s="17"/>
      <c r="H65" s="17"/>
      <c r="I65" s="17"/>
      <c r="J65" s="17"/>
      <c r="Q65" s="18"/>
      <c r="R65" s="18"/>
      <c r="S65" s="18"/>
      <c r="T65" s="18"/>
      <c r="U65" s="18"/>
      <c r="V65" s="18"/>
      <c r="W65" s="18"/>
    </row>
    <row r="66" spans="2:23" x14ac:dyDescent="0.25">
      <c r="B66" s="17"/>
      <c r="C66" s="17"/>
      <c r="D66" s="17"/>
      <c r="E66" s="17"/>
      <c r="F66" s="17"/>
      <c r="G66" s="17"/>
      <c r="H66" s="17"/>
      <c r="I66" s="17"/>
      <c r="J66" s="17"/>
      <c r="Q66" s="18"/>
      <c r="R66" s="18"/>
      <c r="S66" s="18"/>
      <c r="T66" s="18"/>
      <c r="U66" s="18"/>
      <c r="V66" s="18"/>
      <c r="W66" s="18"/>
    </row>
    <row r="67" spans="2:23" x14ac:dyDescent="0.25">
      <c r="B67" s="17"/>
      <c r="C67" s="17"/>
      <c r="D67" s="17"/>
      <c r="E67" s="17"/>
      <c r="F67" s="17"/>
      <c r="G67" s="17"/>
      <c r="H67" s="17"/>
      <c r="I67" s="17"/>
      <c r="J67" s="17"/>
      <c r="Q67" s="18"/>
      <c r="R67" s="18"/>
      <c r="S67" s="18"/>
      <c r="T67" s="18"/>
      <c r="U67" s="18"/>
      <c r="V67" s="18"/>
      <c r="W67" s="18"/>
    </row>
    <row r="68" spans="2:23" x14ac:dyDescent="0.25">
      <c r="B68" s="17"/>
      <c r="C68" s="17"/>
      <c r="D68" s="17"/>
      <c r="E68" s="17"/>
      <c r="F68" s="17"/>
      <c r="G68" s="17"/>
      <c r="H68" s="17"/>
      <c r="I68" s="17"/>
      <c r="J68" s="17"/>
      <c r="Q68" s="18"/>
      <c r="R68" s="18"/>
      <c r="S68" s="18"/>
      <c r="T68" s="18"/>
      <c r="U68" s="18"/>
      <c r="V68" s="18"/>
      <c r="W68" s="18"/>
    </row>
    <row r="69" spans="2:23" x14ac:dyDescent="0.25">
      <c r="B69" s="17"/>
      <c r="C69" s="17"/>
      <c r="D69" s="17"/>
      <c r="E69" s="17"/>
      <c r="F69" s="17"/>
      <c r="G69" s="17"/>
      <c r="H69" s="17"/>
      <c r="I69" s="17"/>
      <c r="J69" s="17"/>
      <c r="Q69" s="18"/>
      <c r="R69" s="18"/>
      <c r="S69" s="18"/>
      <c r="T69" s="18"/>
      <c r="U69" s="18"/>
      <c r="V69" s="18"/>
      <c r="W69" s="18"/>
    </row>
    <row r="70" spans="2:23" x14ac:dyDescent="0.25">
      <c r="B70" s="17"/>
      <c r="C70" s="17"/>
      <c r="D70" s="17"/>
      <c r="E70" s="17"/>
      <c r="F70" s="17"/>
      <c r="G70" s="17"/>
      <c r="H70" s="17"/>
      <c r="I70" s="17"/>
      <c r="J70" s="17"/>
      <c r="Q70" s="18"/>
      <c r="R70" s="18"/>
      <c r="S70" s="18"/>
      <c r="T70" s="18"/>
      <c r="U70" s="18"/>
      <c r="V70" s="18"/>
      <c r="W70" s="18"/>
    </row>
    <row r="71" spans="2:23" x14ac:dyDescent="0.25">
      <c r="B71" s="17"/>
      <c r="C71" s="17"/>
      <c r="D71" s="17"/>
      <c r="E71" s="17"/>
      <c r="F71" s="17"/>
      <c r="G71" s="17"/>
      <c r="H71" s="17"/>
      <c r="I71" s="17"/>
      <c r="J71" s="17"/>
      <c r="Q71" s="18"/>
      <c r="R71" s="18"/>
      <c r="S71" s="18"/>
      <c r="T71" s="18"/>
      <c r="U71" s="18"/>
      <c r="V71" s="18"/>
      <c r="W71" s="18"/>
    </row>
    <row r="72" spans="2:23" x14ac:dyDescent="0.25">
      <c r="B72" s="17"/>
      <c r="C72" s="17"/>
      <c r="D72" s="17"/>
      <c r="E72" s="17"/>
      <c r="F72" s="17"/>
      <c r="G72" s="17"/>
      <c r="H72" s="17"/>
      <c r="I72" s="17"/>
      <c r="J72" s="17"/>
      <c r="Q72" s="18"/>
      <c r="R72" s="18"/>
      <c r="S72" s="18"/>
      <c r="T72" s="18"/>
      <c r="U72" s="18"/>
      <c r="V72" s="18"/>
      <c r="W72" s="18"/>
    </row>
    <row r="73" spans="2:23" x14ac:dyDescent="0.25">
      <c r="B73" s="17"/>
      <c r="C73" s="17"/>
      <c r="D73" s="17"/>
      <c r="E73" s="17"/>
      <c r="F73" s="17"/>
      <c r="G73" s="17"/>
      <c r="H73" s="17"/>
      <c r="I73" s="17"/>
      <c r="J73" s="17"/>
      <c r="Q73" s="18"/>
      <c r="R73" s="18"/>
      <c r="S73" s="18"/>
      <c r="T73" s="18"/>
      <c r="U73" s="18"/>
      <c r="V73" s="18"/>
      <c r="W73" s="18"/>
    </row>
    <row r="74" spans="2:23" x14ac:dyDescent="0.25">
      <c r="B74" s="17"/>
      <c r="C74" s="17"/>
      <c r="D74" s="17"/>
      <c r="E74" s="17"/>
      <c r="F74" s="17"/>
      <c r="G74" s="17"/>
      <c r="H74" s="17"/>
      <c r="I74" s="17"/>
      <c r="J74" s="17"/>
      <c r="Q74" s="18"/>
      <c r="R74" s="18"/>
      <c r="S74" s="18"/>
      <c r="T74" s="18"/>
      <c r="U74" s="18"/>
      <c r="V74" s="18"/>
      <c r="W74" s="18"/>
    </row>
    <row r="75" spans="2:23" x14ac:dyDescent="0.25">
      <c r="B75" s="17"/>
      <c r="C75" s="17"/>
      <c r="D75" s="17"/>
      <c r="E75" s="17"/>
      <c r="F75" s="17"/>
      <c r="G75" s="17"/>
      <c r="H75" s="17"/>
      <c r="I75" s="17"/>
      <c r="J75" s="17"/>
      <c r="Q75" s="18"/>
      <c r="R75" s="18"/>
      <c r="S75" s="18"/>
      <c r="T75" s="18"/>
      <c r="U75" s="18"/>
      <c r="V75" s="18"/>
      <c r="W75" s="18"/>
    </row>
    <row r="76" spans="2:23" x14ac:dyDescent="0.25">
      <c r="B76" s="17"/>
      <c r="C76" s="17"/>
      <c r="D76" s="17"/>
      <c r="E76" s="17"/>
      <c r="F76" s="17"/>
      <c r="G76" s="17"/>
      <c r="H76" s="17"/>
      <c r="I76" s="17"/>
      <c r="J76" s="17"/>
      <c r="Q76" s="18"/>
      <c r="R76" s="18"/>
      <c r="S76" s="18"/>
      <c r="T76" s="18"/>
      <c r="U76" s="18"/>
      <c r="V76" s="18"/>
      <c r="W76" s="18"/>
    </row>
    <row r="77" spans="2:23" x14ac:dyDescent="0.25">
      <c r="B77" s="17"/>
      <c r="C77" s="17"/>
      <c r="D77" s="17"/>
      <c r="E77" s="17"/>
      <c r="F77" s="17"/>
      <c r="G77" s="17"/>
      <c r="H77" s="17"/>
      <c r="I77" s="17"/>
      <c r="J77" s="17"/>
      <c r="Q77" s="18"/>
      <c r="R77" s="18"/>
      <c r="S77" s="18"/>
      <c r="T77" s="18"/>
      <c r="U77" s="18"/>
      <c r="V77" s="18"/>
      <c r="W77" s="18"/>
    </row>
    <row r="78" spans="2:23" x14ac:dyDescent="0.25">
      <c r="B78" s="17"/>
      <c r="C78" s="17"/>
      <c r="D78" s="17"/>
      <c r="E78" s="17"/>
      <c r="F78" s="17"/>
      <c r="G78" s="17"/>
      <c r="H78" s="17"/>
      <c r="I78" s="17"/>
      <c r="J78" s="17"/>
      <c r="Q78" s="18"/>
      <c r="R78" s="18"/>
      <c r="S78" s="18"/>
      <c r="T78" s="18"/>
      <c r="U78" s="18"/>
      <c r="V78" s="18"/>
      <c r="W78" s="18"/>
    </row>
    <row r="79" spans="2:23" x14ac:dyDescent="0.25">
      <c r="B79" s="17"/>
      <c r="C79" s="17"/>
      <c r="D79" s="17"/>
      <c r="E79" s="17"/>
      <c r="F79" s="17"/>
      <c r="G79" s="17"/>
      <c r="H79" s="17"/>
      <c r="I79" s="17"/>
      <c r="J79" s="17"/>
      <c r="Q79" s="18"/>
      <c r="R79" s="18"/>
      <c r="S79" s="18"/>
      <c r="T79" s="18"/>
      <c r="U79" s="18"/>
      <c r="V79" s="18"/>
      <c r="W79" s="18"/>
    </row>
    <row r="80" spans="2:23" x14ac:dyDescent="0.25">
      <c r="B80" s="17"/>
      <c r="C80" s="17"/>
      <c r="D80" s="17"/>
      <c r="E80" s="17"/>
      <c r="F80" s="17"/>
      <c r="G80" s="17"/>
      <c r="H80" s="17"/>
      <c r="I80" s="17"/>
      <c r="J80" s="17"/>
      <c r="Q80" s="18"/>
      <c r="R80" s="18"/>
      <c r="S80" s="18"/>
      <c r="T80" s="18"/>
      <c r="U80" s="18"/>
      <c r="V80" s="18"/>
      <c r="W80" s="18"/>
    </row>
    <row r="81" spans="2:23" x14ac:dyDescent="0.25">
      <c r="B81" s="17"/>
      <c r="C81" s="17"/>
      <c r="D81" s="17"/>
      <c r="E81" s="17"/>
      <c r="F81" s="17"/>
      <c r="G81" s="17"/>
      <c r="H81" s="17"/>
      <c r="I81" s="17"/>
      <c r="J81" s="17"/>
      <c r="Q81" s="18"/>
      <c r="R81" s="18"/>
      <c r="S81" s="18"/>
      <c r="T81" s="18"/>
      <c r="U81" s="18"/>
      <c r="V81" s="18"/>
      <c r="W81" s="18"/>
    </row>
    <row r="82" spans="2:23" x14ac:dyDescent="0.25">
      <c r="B82" s="17"/>
      <c r="C82" s="17"/>
      <c r="D82" s="17"/>
      <c r="E82" s="17"/>
      <c r="F82" s="17"/>
      <c r="G82" s="17"/>
      <c r="H82" s="17"/>
      <c r="I82" s="17"/>
      <c r="J82" s="17"/>
      <c r="Q82" s="18"/>
      <c r="R82" s="18"/>
      <c r="S82" s="18"/>
      <c r="T82" s="18"/>
      <c r="U82" s="18"/>
      <c r="V82" s="18"/>
      <c r="W82" s="18"/>
    </row>
    <row r="83" spans="2:23" x14ac:dyDescent="0.25">
      <c r="B83" s="17"/>
      <c r="C83" s="17"/>
      <c r="D83" s="17"/>
      <c r="E83" s="17"/>
      <c r="F83" s="17"/>
      <c r="G83" s="17"/>
      <c r="H83" s="17"/>
      <c r="I83" s="17"/>
      <c r="J83" s="17"/>
      <c r="Q83" s="18"/>
      <c r="R83" s="18"/>
      <c r="S83" s="18"/>
      <c r="T83" s="18"/>
      <c r="U83" s="18"/>
      <c r="V83" s="18"/>
      <c r="W83" s="18"/>
    </row>
    <row r="84" spans="2:23" x14ac:dyDescent="0.25">
      <c r="B84" s="17"/>
      <c r="C84" s="17"/>
      <c r="D84" s="17"/>
      <c r="E84" s="17"/>
      <c r="F84" s="17"/>
      <c r="G84" s="17"/>
      <c r="H84" s="17"/>
      <c r="I84" s="17"/>
      <c r="J84" s="17"/>
      <c r="Q84" s="18"/>
      <c r="R84" s="18"/>
      <c r="S84" s="18"/>
      <c r="T84" s="18"/>
      <c r="U84" s="18"/>
      <c r="V84" s="18"/>
      <c r="W84" s="18"/>
    </row>
    <row r="85" spans="2:23" x14ac:dyDescent="0.25">
      <c r="B85" s="17"/>
      <c r="C85" s="17"/>
      <c r="D85" s="17"/>
      <c r="E85" s="17"/>
      <c r="F85" s="17"/>
      <c r="G85" s="17"/>
      <c r="H85" s="17"/>
      <c r="I85" s="17"/>
      <c r="J85" s="17"/>
      <c r="Q85" s="18"/>
      <c r="R85" s="18"/>
      <c r="S85" s="18"/>
      <c r="T85" s="18"/>
      <c r="U85" s="18"/>
      <c r="V85" s="18"/>
      <c r="W85" s="18"/>
    </row>
    <row r="86" spans="2:23" x14ac:dyDescent="0.25">
      <c r="B86" s="17"/>
      <c r="C86" s="17"/>
      <c r="D86" s="17"/>
      <c r="E86" s="17"/>
      <c r="F86" s="17"/>
      <c r="G86" s="17"/>
      <c r="H86" s="17"/>
      <c r="I86" s="17"/>
      <c r="J86" s="17"/>
      <c r="Q86" s="18"/>
      <c r="R86" s="18"/>
      <c r="S86" s="18"/>
      <c r="T86" s="18"/>
      <c r="U86" s="18"/>
      <c r="V86" s="18"/>
      <c r="W86" s="18"/>
    </row>
    <row r="87" spans="2:23" x14ac:dyDescent="0.25">
      <c r="B87" s="17"/>
      <c r="C87" s="17"/>
      <c r="D87" s="17"/>
      <c r="E87" s="17"/>
      <c r="F87" s="17"/>
      <c r="G87" s="17"/>
      <c r="H87" s="17"/>
      <c r="I87" s="17"/>
      <c r="J87" s="17"/>
      <c r="Q87" s="18"/>
      <c r="R87" s="18"/>
      <c r="S87" s="18"/>
      <c r="T87" s="18"/>
      <c r="U87" s="18"/>
      <c r="V87" s="18"/>
      <c r="W87" s="18"/>
    </row>
    <row r="88" spans="2:23" x14ac:dyDescent="0.25">
      <c r="B88" s="17"/>
      <c r="C88" s="17"/>
      <c r="D88" s="17"/>
      <c r="E88" s="17"/>
      <c r="F88" s="17"/>
      <c r="G88" s="17"/>
      <c r="H88" s="17"/>
      <c r="I88" s="17"/>
      <c r="J88" s="17"/>
      <c r="Q88" s="18"/>
      <c r="R88" s="18"/>
      <c r="S88" s="18"/>
      <c r="T88" s="18"/>
      <c r="U88" s="18"/>
      <c r="V88" s="18"/>
      <c r="W88" s="18"/>
    </row>
    <row r="89" spans="2:23" x14ac:dyDescent="0.25">
      <c r="B89" s="17"/>
      <c r="C89" s="17"/>
      <c r="D89" s="17"/>
      <c r="E89" s="17"/>
      <c r="F89" s="17"/>
      <c r="G89" s="17"/>
      <c r="H89" s="17"/>
      <c r="I89" s="17"/>
      <c r="J89" s="17"/>
      <c r="Q89" s="18"/>
      <c r="R89" s="18"/>
      <c r="S89" s="18"/>
      <c r="T89" s="18"/>
      <c r="U89" s="18"/>
      <c r="V89" s="18"/>
      <c r="W89" s="18"/>
    </row>
    <row r="90" spans="2:23" x14ac:dyDescent="0.25">
      <c r="B90" s="17"/>
      <c r="C90" s="17"/>
      <c r="D90" s="17"/>
      <c r="E90" s="17"/>
      <c r="F90" s="17"/>
      <c r="G90" s="17"/>
      <c r="H90" s="17"/>
      <c r="I90" s="17"/>
      <c r="J90" s="17"/>
      <c r="Q90" s="18"/>
      <c r="R90" s="18"/>
      <c r="S90" s="18"/>
      <c r="T90" s="18"/>
      <c r="U90" s="18"/>
      <c r="V90" s="18"/>
      <c r="W90" s="18"/>
    </row>
    <row r="91" spans="2:23" x14ac:dyDescent="0.25">
      <c r="B91" s="17"/>
      <c r="C91" s="17"/>
      <c r="D91" s="17"/>
      <c r="E91" s="17"/>
      <c r="F91" s="17"/>
      <c r="G91" s="17"/>
      <c r="H91" s="17"/>
      <c r="I91" s="17"/>
      <c r="J91" s="17"/>
      <c r="Q91" s="18"/>
      <c r="R91" s="18"/>
      <c r="S91" s="18"/>
      <c r="T91" s="18"/>
      <c r="U91" s="18"/>
      <c r="V91" s="18"/>
      <c r="W91" s="18"/>
    </row>
    <row r="92" spans="2:23" x14ac:dyDescent="0.25">
      <c r="B92" s="17"/>
      <c r="C92" s="17"/>
      <c r="D92" s="17"/>
      <c r="E92" s="17"/>
      <c r="F92" s="17"/>
      <c r="G92" s="17"/>
      <c r="H92" s="17"/>
      <c r="I92" s="17"/>
      <c r="J92" s="17"/>
      <c r="Q92" s="18"/>
      <c r="R92" s="18"/>
      <c r="S92" s="18"/>
      <c r="T92" s="18"/>
      <c r="U92" s="18"/>
      <c r="V92" s="18"/>
      <c r="W92" s="18"/>
    </row>
    <row r="93" spans="2:23" x14ac:dyDescent="0.25">
      <c r="B93" s="17"/>
      <c r="C93" s="17"/>
      <c r="D93" s="17"/>
      <c r="E93" s="17"/>
      <c r="F93" s="17"/>
      <c r="G93" s="17"/>
      <c r="H93" s="17"/>
      <c r="I93" s="17"/>
      <c r="J93" s="17"/>
      <c r="Q93" s="18"/>
      <c r="R93" s="18"/>
      <c r="S93" s="18"/>
      <c r="T93" s="18"/>
      <c r="U93" s="18"/>
      <c r="V93" s="18"/>
      <c r="W93" s="18"/>
    </row>
    <row r="94" spans="2:23" x14ac:dyDescent="0.25">
      <c r="B94" s="17"/>
      <c r="C94" s="17"/>
      <c r="D94" s="17"/>
      <c r="E94" s="17"/>
      <c r="F94" s="17"/>
      <c r="G94" s="17"/>
      <c r="H94" s="17"/>
      <c r="I94" s="17"/>
      <c r="J94" s="17"/>
      <c r="Q94" s="18"/>
      <c r="R94" s="18"/>
      <c r="S94" s="18"/>
      <c r="T94" s="18"/>
      <c r="U94" s="18"/>
      <c r="V94" s="18"/>
      <c r="W94" s="18"/>
    </row>
    <row r="95" spans="2:23" x14ac:dyDescent="0.25">
      <c r="B95" s="17"/>
      <c r="C95" s="17"/>
      <c r="D95" s="17"/>
      <c r="E95" s="17"/>
      <c r="F95" s="17"/>
      <c r="G95" s="17"/>
      <c r="H95" s="17"/>
      <c r="I95" s="17"/>
      <c r="J95" s="17"/>
      <c r="Q95" s="18"/>
      <c r="R95" s="18"/>
      <c r="S95" s="18"/>
      <c r="T95" s="18"/>
      <c r="U95" s="18"/>
      <c r="V95" s="18"/>
      <c r="W95" s="18"/>
    </row>
    <row r="96" spans="2:23" x14ac:dyDescent="0.25">
      <c r="B96" s="17"/>
      <c r="C96" s="17"/>
      <c r="D96" s="17"/>
      <c r="E96" s="17"/>
      <c r="F96" s="17"/>
      <c r="G96" s="17"/>
      <c r="H96" s="17"/>
      <c r="I96" s="17"/>
      <c r="J96" s="17"/>
      <c r="Q96" s="18"/>
      <c r="R96" s="18"/>
      <c r="S96" s="18"/>
      <c r="T96" s="18"/>
      <c r="U96" s="18"/>
      <c r="V96" s="18"/>
      <c r="W96" s="18"/>
    </row>
    <row r="97" spans="2:23" x14ac:dyDescent="0.25">
      <c r="B97" s="17"/>
      <c r="C97" s="17"/>
      <c r="D97" s="17"/>
      <c r="E97" s="17"/>
      <c r="F97" s="17"/>
      <c r="G97" s="17"/>
      <c r="H97" s="17"/>
      <c r="I97" s="17"/>
      <c r="J97" s="17"/>
      <c r="Q97" s="18"/>
      <c r="R97" s="18"/>
      <c r="S97" s="18"/>
      <c r="T97" s="18"/>
      <c r="U97" s="18"/>
      <c r="V97" s="18"/>
      <c r="W97" s="18"/>
    </row>
    <row r="98" spans="2:23" x14ac:dyDescent="0.25">
      <c r="B98" s="17"/>
      <c r="C98" s="17"/>
      <c r="D98" s="17"/>
      <c r="E98" s="17"/>
      <c r="F98" s="17"/>
      <c r="G98" s="17"/>
      <c r="H98" s="17"/>
      <c r="I98" s="17"/>
      <c r="J98" s="17"/>
      <c r="Q98" s="18"/>
      <c r="R98" s="18"/>
      <c r="S98" s="18"/>
      <c r="T98" s="18"/>
      <c r="U98" s="18"/>
      <c r="V98" s="18"/>
      <c r="W98" s="18"/>
    </row>
    <row r="99" spans="2:23" x14ac:dyDescent="0.25">
      <c r="B99" s="17"/>
      <c r="C99" s="17"/>
      <c r="D99" s="17"/>
      <c r="E99" s="17"/>
      <c r="F99" s="17"/>
      <c r="G99" s="17"/>
      <c r="H99" s="17"/>
      <c r="I99" s="17"/>
      <c r="J99" s="17"/>
      <c r="Q99" s="18"/>
      <c r="R99" s="18"/>
      <c r="S99" s="18"/>
      <c r="T99" s="18"/>
      <c r="U99" s="18"/>
      <c r="V99" s="18"/>
      <c r="W99" s="18"/>
    </row>
    <row r="100" spans="2:23" x14ac:dyDescent="0.25">
      <c r="B100" s="17"/>
      <c r="C100" s="17"/>
      <c r="D100" s="17"/>
      <c r="E100" s="17"/>
      <c r="F100" s="17"/>
      <c r="G100" s="17"/>
      <c r="H100" s="17"/>
      <c r="I100" s="17"/>
      <c r="J100" s="17"/>
      <c r="Q100" s="18"/>
      <c r="R100" s="18"/>
      <c r="S100" s="18"/>
      <c r="T100" s="18"/>
      <c r="U100" s="18"/>
      <c r="V100" s="18"/>
      <c r="W100" s="18"/>
    </row>
    <row r="101" spans="2:23" x14ac:dyDescent="0.25">
      <c r="B101" s="17"/>
      <c r="C101" s="17"/>
      <c r="D101" s="17"/>
      <c r="E101" s="17"/>
      <c r="F101" s="17"/>
      <c r="G101" s="17"/>
      <c r="H101" s="17"/>
      <c r="I101" s="17"/>
      <c r="J101" s="17"/>
      <c r="Q101" s="18"/>
      <c r="R101" s="18"/>
      <c r="S101" s="18"/>
      <c r="T101" s="18"/>
      <c r="U101" s="18"/>
      <c r="V101" s="18"/>
      <c r="W101" s="18"/>
    </row>
    <row r="102" spans="2:23" x14ac:dyDescent="0.25">
      <c r="B102" s="17"/>
      <c r="C102" s="17"/>
      <c r="D102" s="17"/>
      <c r="E102" s="17"/>
      <c r="F102" s="17"/>
      <c r="G102" s="17"/>
      <c r="H102" s="17"/>
      <c r="I102" s="17"/>
      <c r="J102" s="17"/>
      <c r="Q102" s="18"/>
      <c r="R102" s="18"/>
      <c r="S102" s="18"/>
      <c r="T102" s="18"/>
      <c r="U102" s="18"/>
      <c r="V102" s="18"/>
      <c r="W102" s="18"/>
    </row>
    <row r="103" spans="2:23" x14ac:dyDescent="0.25">
      <c r="B103" s="17"/>
      <c r="C103" s="17"/>
      <c r="D103" s="17"/>
      <c r="E103" s="17"/>
      <c r="F103" s="17"/>
      <c r="G103" s="17"/>
      <c r="H103" s="17"/>
      <c r="I103" s="17"/>
      <c r="J103" s="17"/>
      <c r="Q103" s="18"/>
      <c r="R103" s="18"/>
      <c r="S103" s="18"/>
      <c r="T103" s="18"/>
      <c r="U103" s="18"/>
      <c r="V103" s="18"/>
      <c r="W103" s="18"/>
    </row>
    <row r="104" spans="2:23" x14ac:dyDescent="0.25">
      <c r="B104" s="17"/>
      <c r="C104" s="17"/>
      <c r="D104" s="17"/>
      <c r="E104" s="17"/>
      <c r="F104" s="17"/>
      <c r="G104" s="17"/>
      <c r="H104" s="17"/>
      <c r="I104" s="17"/>
      <c r="J104" s="17"/>
      <c r="Q104" s="18"/>
      <c r="R104" s="18"/>
      <c r="S104" s="18"/>
      <c r="T104" s="18"/>
      <c r="U104" s="18"/>
      <c r="V104" s="18"/>
      <c r="W104" s="18"/>
    </row>
    <row r="105" spans="2:23" x14ac:dyDescent="0.25">
      <c r="B105" s="17"/>
      <c r="C105" s="17"/>
      <c r="D105" s="17"/>
      <c r="E105" s="17"/>
      <c r="F105" s="17"/>
      <c r="G105" s="17"/>
      <c r="H105" s="17"/>
      <c r="I105" s="17"/>
      <c r="J105" s="17"/>
      <c r="Q105" s="18"/>
      <c r="R105" s="18"/>
      <c r="S105" s="18"/>
      <c r="T105" s="18"/>
      <c r="U105" s="18"/>
      <c r="V105" s="18"/>
      <c r="W105" s="18"/>
    </row>
    <row r="106" spans="2:23" x14ac:dyDescent="0.25">
      <c r="B106" s="17"/>
      <c r="C106" s="17"/>
      <c r="D106" s="17"/>
      <c r="E106" s="17"/>
      <c r="F106" s="17"/>
      <c r="G106" s="17"/>
      <c r="H106" s="17"/>
      <c r="I106" s="17"/>
      <c r="J106" s="17"/>
      <c r="Q106" s="18"/>
      <c r="R106" s="18"/>
      <c r="S106" s="18"/>
      <c r="T106" s="18"/>
      <c r="U106" s="18"/>
      <c r="V106" s="18"/>
      <c r="W106" s="18"/>
    </row>
    <row r="107" spans="2:23" x14ac:dyDescent="0.25">
      <c r="B107" s="17"/>
      <c r="C107" s="17"/>
      <c r="D107" s="17"/>
      <c r="E107" s="17"/>
      <c r="F107" s="17"/>
      <c r="G107" s="17"/>
      <c r="H107" s="17"/>
      <c r="I107" s="17"/>
      <c r="J107" s="17"/>
      <c r="Q107" s="18"/>
      <c r="R107" s="18"/>
      <c r="S107" s="18"/>
      <c r="T107" s="18"/>
      <c r="U107" s="18"/>
      <c r="V107" s="18"/>
      <c r="W107" s="18"/>
    </row>
    <row r="108" spans="2:23" x14ac:dyDescent="0.25">
      <c r="B108" s="17"/>
      <c r="C108" s="17"/>
      <c r="D108" s="17"/>
      <c r="E108" s="17"/>
      <c r="F108" s="17"/>
      <c r="G108" s="17"/>
      <c r="H108" s="17"/>
      <c r="I108" s="17"/>
      <c r="J108" s="17"/>
      <c r="Q108" s="18"/>
      <c r="R108" s="18"/>
      <c r="S108" s="18"/>
      <c r="T108" s="18"/>
      <c r="U108" s="18"/>
      <c r="V108" s="18"/>
      <c r="W108" s="18"/>
    </row>
    <row r="109" spans="2:23" x14ac:dyDescent="0.25">
      <c r="B109" s="17"/>
      <c r="C109" s="17"/>
      <c r="D109" s="17"/>
      <c r="E109" s="17"/>
      <c r="F109" s="17"/>
      <c r="G109" s="17"/>
      <c r="H109" s="17"/>
      <c r="I109" s="17"/>
      <c r="J109" s="17"/>
      <c r="Q109" s="18"/>
      <c r="R109" s="18"/>
      <c r="S109" s="18"/>
      <c r="T109" s="18"/>
      <c r="U109" s="18"/>
      <c r="V109" s="18"/>
      <c r="W109" s="18"/>
    </row>
    <row r="110" spans="2:23" x14ac:dyDescent="0.25">
      <c r="B110" s="17"/>
      <c r="C110" s="17"/>
      <c r="D110" s="17"/>
      <c r="E110" s="17"/>
      <c r="F110" s="17"/>
      <c r="G110" s="17"/>
      <c r="H110" s="17"/>
      <c r="I110" s="17"/>
      <c r="J110" s="17"/>
      <c r="Q110" s="18"/>
      <c r="R110" s="18"/>
      <c r="S110" s="18"/>
      <c r="T110" s="18"/>
      <c r="U110" s="18"/>
      <c r="V110" s="18"/>
      <c r="W110" s="18"/>
    </row>
    <row r="111" spans="2:23" x14ac:dyDescent="0.25">
      <c r="B111" s="17"/>
      <c r="C111" s="17"/>
      <c r="D111" s="17"/>
      <c r="E111" s="17"/>
      <c r="F111" s="17"/>
      <c r="G111" s="17"/>
      <c r="H111" s="17"/>
      <c r="I111" s="17"/>
      <c r="J111" s="17"/>
      <c r="Q111" s="18"/>
      <c r="R111" s="18"/>
      <c r="S111" s="18"/>
      <c r="T111" s="18"/>
      <c r="U111" s="18"/>
      <c r="V111" s="18"/>
      <c r="W111" s="18"/>
    </row>
    <row r="112" spans="2:23" x14ac:dyDescent="0.25">
      <c r="B112" s="17"/>
      <c r="C112" s="17"/>
      <c r="D112" s="17"/>
      <c r="E112" s="17"/>
      <c r="F112" s="17"/>
      <c r="G112" s="17"/>
      <c r="H112" s="17"/>
      <c r="I112" s="17"/>
      <c r="J112" s="17"/>
      <c r="Q112" s="18"/>
      <c r="R112" s="18"/>
      <c r="S112" s="18"/>
      <c r="T112" s="18"/>
      <c r="U112" s="18"/>
      <c r="V112" s="18"/>
      <c r="W112" s="18"/>
    </row>
    <row r="113" spans="2:23" x14ac:dyDescent="0.25">
      <c r="B113" s="17"/>
      <c r="C113" s="17"/>
      <c r="D113" s="17"/>
      <c r="E113" s="17"/>
      <c r="F113" s="17"/>
      <c r="G113" s="17"/>
      <c r="H113" s="17"/>
      <c r="I113" s="17"/>
      <c r="J113" s="17"/>
      <c r="Q113" s="18"/>
      <c r="R113" s="18"/>
      <c r="S113" s="18"/>
      <c r="T113" s="18"/>
      <c r="U113" s="18"/>
      <c r="V113" s="18"/>
      <c r="W113" s="18"/>
    </row>
    <row r="114" spans="2:23" x14ac:dyDescent="0.25">
      <c r="B114" s="17"/>
      <c r="C114" s="17"/>
      <c r="D114" s="17"/>
      <c r="E114" s="17"/>
      <c r="F114" s="17"/>
      <c r="G114" s="17"/>
      <c r="H114" s="17"/>
      <c r="I114" s="17"/>
      <c r="J114" s="17"/>
      <c r="Q114" s="18"/>
      <c r="R114" s="18"/>
      <c r="S114" s="18"/>
      <c r="T114" s="18"/>
      <c r="U114" s="18"/>
      <c r="V114" s="18"/>
      <c r="W114" s="18"/>
    </row>
    <row r="115" spans="2:23" x14ac:dyDescent="0.25">
      <c r="B115" s="17"/>
      <c r="C115" s="17"/>
      <c r="D115" s="17"/>
      <c r="E115" s="17"/>
      <c r="F115" s="17"/>
      <c r="G115" s="17"/>
      <c r="H115" s="17"/>
      <c r="I115" s="17"/>
      <c r="J115" s="17"/>
      <c r="Q115" s="18"/>
      <c r="R115" s="18"/>
      <c r="S115" s="18"/>
      <c r="T115" s="18"/>
      <c r="U115" s="18"/>
      <c r="V115" s="18"/>
      <c r="W115" s="18"/>
    </row>
    <row r="116" spans="2:23" x14ac:dyDescent="0.25">
      <c r="B116" s="17"/>
      <c r="C116" s="17"/>
      <c r="D116" s="17"/>
      <c r="E116" s="17"/>
      <c r="F116" s="17"/>
      <c r="G116" s="17"/>
      <c r="H116" s="17"/>
      <c r="I116" s="17"/>
      <c r="J116" s="17"/>
      <c r="Q116" s="18"/>
      <c r="R116" s="18"/>
      <c r="S116" s="18"/>
      <c r="T116" s="18"/>
      <c r="U116" s="18"/>
      <c r="V116" s="18"/>
      <c r="W116" s="18"/>
    </row>
    <row r="117" spans="2:23" x14ac:dyDescent="0.25">
      <c r="B117" s="17"/>
      <c r="C117" s="17"/>
      <c r="D117" s="17"/>
      <c r="E117" s="17"/>
      <c r="F117" s="17"/>
      <c r="G117" s="17"/>
      <c r="H117" s="17"/>
      <c r="I117" s="17"/>
      <c r="J117" s="17"/>
      <c r="Q117" s="18"/>
      <c r="R117" s="18"/>
      <c r="S117" s="18"/>
      <c r="T117" s="18"/>
      <c r="U117" s="18"/>
      <c r="V117" s="18"/>
      <c r="W117" s="18"/>
    </row>
    <row r="118" spans="2:23" x14ac:dyDescent="0.25">
      <c r="B118" s="17"/>
      <c r="C118" s="17"/>
      <c r="D118" s="17"/>
      <c r="E118" s="17"/>
      <c r="F118" s="17"/>
      <c r="G118" s="17"/>
      <c r="H118" s="17"/>
      <c r="I118" s="17"/>
      <c r="J118" s="17"/>
      <c r="Q118" s="18"/>
      <c r="R118" s="18"/>
      <c r="S118" s="18"/>
      <c r="T118" s="18"/>
      <c r="U118" s="18"/>
      <c r="V118" s="18"/>
      <c r="W118" s="18"/>
    </row>
    <row r="119" spans="2:23" x14ac:dyDescent="0.25">
      <c r="B119" s="17"/>
      <c r="C119" s="17"/>
      <c r="D119" s="17"/>
      <c r="E119" s="17"/>
      <c r="F119" s="17"/>
      <c r="G119" s="17"/>
      <c r="H119" s="17"/>
      <c r="I119" s="17"/>
      <c r="J119" s="17"/>
      <c r="Q119" s="18"/>
      <c r="R119" s="18"/>
      <c r="S119" s="18"/>
      <c r="T119" s="18"/>
      <c r="U119" s="18"/>
      <c r="V119" s="18"/>
      <c r="W119" s="18"/>
    </row>
    <row r="120" spans="2:23" x14ac:dyDescent="0.25">
      <c r="B120" s="17"/>
      <c r="C120" s="17"/>
      <c r="D120" s="17"/>
      <c r="E120" s="17"/>
      <c r="F120" s="17"/>
      <c r="G120" s="17"/>
      <c r="H120" s="17"/>
      <c r="I120" s="17"/>
      <c r="J120" s="17"/>
      <c r="Q120" s="18"/>
      <c r="R120" s="18"/>
      <c r="S120" s="18"/>
      <c r="T120" s="18"/>
      <c r="U120" s="18"/>
      <c r="V120" s="18"/>
      <c r="W120" s="18"/>
    </row>
    <row r="121" spans="2:23" x14ac:dyDescent="0.25">
      <c r="B121" s="17"/>
      <c r="C121" s="17"/>
      <c r="D121" s="17"/>
      <c r="E121" s="17"/>
      <c r="F121" s="17"/>
      <c r="G121" s="17"/>
      <c r="H121" s="17"/>
      <c r="I121" s="17"/>
      <c r="J121" s="17"/>
      <c r="Q121" s="18"/>
      <c r="R121" s="18"/>
      <c r="S121" s="18"/>
      <c r="T121" s="18"/>
      <c r="U121" s="18"/>
      <c r="V121" s="18"/>
      <c r="W121" s="18"/>
    </row>
    <row r="122" spans="2:23" x14ac:dyDescent="0.25">
      <c r="B122" s="17"/>
      <c r="C122" s="17"/>
      <c r="D122" s="17"/>
      <c r="E122" s="17"/>
      <c r="F122" s="17"/>
      <c r="G122" s="17"/>
      <c r="H122" s="17"/>
      <c r="I122" s="17"/>
      <c r="J122" s="17"/>
      <c r="Q122" s="18"/>
      <c r="R122" s="18"/>
      <c r="S122" s="18"/>
      <c r="T122" s="18"/>
      <c r="U122" s="18"/>
      <c r="V122" s="18"/>
      <c r="W122" s="18"/>
    </row>
    <row r="123" spans="2:23" x14ac:dyDescent="0.25">
      <c r="B123" s="17"/>
      <c r="C123" s="17"/>
      <c r="D123" s="17"/>
      <c r="E123" s="17"/>
      <c r="F123" s="17"/>
      <c r="G123" s="17"/>
      <c r="H123" s="17"/>
      <c r="I123" s="17"/>
      <c r="J123" s="17"/>
      <c r="Q123" s="18"/>
      <c r="R123" s="18"/>
      <c r="S123" s="18"/>
      <c r="T123" s="18"/>
      <c r="U123" s="18"/>
      <c r="V123" s="18"/>
      <c r="W123" s="18"/>
    </row>
    <row r="124" spans="2:23" x14ac:dyDescent="0.25">
      <c r="B124" s="17"/>
      <c r="C124" s="17"/>
      <c r="D124" s="17"/>
      <c r="E124" s="17"/>
      <c r="F124" s="17"/>
      <c r="G124" s="17"/>
      <c r="H124" s="17"/>
      <c r="I124" s="17"/>
      <c r="J124" s="17"/>
      <c r="Q124" s="18"/>
      <c r="R124" s="18"/>
      <c r="S124" s="18"/>
      <c r="T124" s="18"/>
      <c r="U124" s="18"/>
      <c r="V124" s="18"/>
      <c r="W124" s="18"/>
    </row>
    <row r="125" spans="2:23" x14ac:dyDescent="0.25">
      <c r="B125" s="17"/>
      <c r="C125" s="17"/>
      <c r="D125" s="17"/>
      <c r="E125" s="17"/>
      <c r="F125" s="17"/>
      <c r="G125" s="17"/>
      <c r="H125" s="17"/>
      <c r="I125" s="17"/>
      <c r="J125" s="17"/>
      <c r="Q125" s="18"/>
      <c r="R125" s="18"/>
      <c r="S125" s="18"/>
      <c r="T125" s="18"/>
      <c r="U125" s="18"/>
      <c r="V125" s="18"/>
      <c r="W125" s="18"/>
    </row>
    <row r="126" spans="2:23" x14ac:dyDescent="0.25">
      <c r="B126" s="17"/>
      <c r="C126" s="17"/>
      <c r="D126" s="17"/>
      <c r="E126" s="17"/>
      <c r="F126" s="17"/>
      <c r="G126" s="17"/>
      <c r="H126" s="17"/>
      <c r="I126" s="17"/>
      <c r="J126" s="17"/>
      <c r="Q126" s="18"/>
      <c r="R126" s="18"/>
      <c r="S126" s="18"/>
      <c r="T126" s="18"/>
      <c r="U126" s="18"/>
      <c r="V126" s="18"/>
      <c r="W126" s="18"/>
    </row>
    <row r="127" spans="2:23" x14ac:dyDescent="0.25">
      <c r="B127" s="17"/>
      <c r="C127" s="17"/>
      <c r="D127" s="17"/>
      <c r="E127" s="17"/>
      <c r="F127" s="17"/>
      <c r="G127" s="17"/>
      <c r="H127" s="17"/>
      <c r="I127" s="17"/>
      <c r="J127" s="17"/>
      <c r="Q127" s="18"/>
      <c r="R127" s="18"/>
      <c r="S127" s="18"/>
      <c r="T127" s="18"/>
      <c r="U127" s="18"/>
      <c r="V127" s="18"/>
      <c r="W127" s="18"/>
    </row>
    <row r="128" spans="2:23" x14ac:dyDescent="0.25">
      <c r="B128" s="17"/>
      <c r="C128" s="17"/>
      <c r="D128" s="17"/>
      <c r="E128" s="17"/>
      <c r="F128" s="17"/>
      <c r="G128" s="17"/>
      <c r="H128" s="17"/>
      <c r="I128" s="17"/>
      <c r="J128" s="17"/>
      <c r="Q128" s="18"/>
      <c r="R128" s="18"/>
      <c r="S128" s="18"/>
      <c r="T128" s="18"/>
      <c r="U128" s="18"/>
      <c r="V128" s="18"/>
      <c r="W128" s="18"/>
    </row>
    <row r="129" spans="2:23" x14ac:dyDescent="0.25">
      <c r="B129" s="17"/>
      <c r="C129" s="17"/>
      <c r="D129" s="17"/>
      <c r="E129" s="17"/>
      <c r="F129" s="17"/>
      <c r="G129" s="17"/>
      <c r="H129" s="17"/>
      <c r="I129" s="17"/>
      <c r="J129" s="17"/>
      <c r="Q129" s="18"/>
      <c r="R129" s="18"/>
      <c r="S129" s="18"/>
      <c r="T129" s="18"/>
      <c r="U129" s="18"/>
      <c r="V129" s="18"/>
      <c r="W129" s="18"/>
    </row>
    <row r="130" spans="2:23" x14ac:dyDescent="0.25">
      <c r="B130" s="17"/>
      <c r="C130" s="17"/>
      <c r="D130" s="17"/>
      <c r="E130" s="17"/>
      <c r="F130" s="17"/>
      <c r="G130" s="17"/>
      <c r="H130" s="17"/>
      <c r="I130" s="17"/>
      <c r="J130" s="17"/>
      <c r="Q130" s="18"/>
      <c r="R130" s="18"/>
      <c r="S130" s="18"/>
      <c r="T130" s="18"/>
      <c r="U130" s="18"/>
      <c r="V130" s="18"/>
      <c r="W130" s="18"/>
    </row>
    <row r="131" spans="2:23" x14ac:dyDescent="0.25">
      <c r="B131" s="17"/>
      <c r="C131" s="17"/>
      <c r="D131" s="17"/>
      <c r="E131" s="17"/>
      <c r="F131" s="17"/>
      <c r="G131" s="17"/>
      <c r="H131" s="17"/>
      <c r="I131" s="17"/>
      <c r="J131" s="17"/>
      <c r="Q131" s="18"/>
      <c r="R131" s="18"/>
      <c r="S131" s="18"/>
      <c r="T131" s="18"/>
      <c r="U131" s="18"/>
      <c r="V131" s="18"/>
      <c r="W131" s="18"/>
    </row>
    <row r="132" spans="2:23" x14ac:dyDescent="0.25">
      <c r="B132" s="17"/>
      <c r="C132" s="17"/>
      <c r="D132" s="17"/>
      <c r="E132" s="17"/>
      <c r="F132" s="17"/>
      <c r="G132" s="17"/>
      <c r="H132" s="17"/>
      <c r="I132" s="17"/>
      <c r="J132" s="17"/>
      <c r="Q132" s="18"/>
      <c r="R132" s="18"/>
      <c r="S132" s="18"/>
      <c r="T132" s="18"/>
      <c r="U132" s="18"/>
      <c r="V132" s="18"/>
      <c r="W132" s="18"/>
    </row>
    <row r="133" spans="2:23" x14ac:dyDescent="0.25">
      <c r="B133" s="17"/>
      <c r="C133" s="17"/>
      <c r="D133" s="17"/>
      <c r="E133" s="17"/>
      <c r="F133" s="17"/>
      <c r="G133" s="17"/>
      <c r="H133" s="17"/>
      <c r="I133" s="17"/>
      <c r="J133" s="17"/>
      <c r="Q133" s="18"/>
      <c r="R133" s="18"/>
      <c r="S133" s="18"/>
      <c r="T133" s="18"/>
      <c r="U133" s="18"/>
      <c r="V133" s="18"/>
      <c r="W133" s="18"/>
    </row>
    <row r="134" spans="2:23" x14ac:dyDescent="0.25">
      <c r="B134" s="17"/>
      <c r="C134" s="17"/>
      <c r="D134" s="17"/>
      <c r="E134" s="17"/>
      <c r="F134" s="17"/>
      <c r="G134" s="17"/>
      <c r="H134" s="17"/>
      <c r="I134" s="17"/>
      <c r="J134" s="17"/>
      <c r="Q134" s="18"/>
      <c r="R134" s="18"/>
      <c r="S134" s="18"/>
      <c r="T134" s="18"/>
      <c r="U134" s="18"/>
      <c r="V134" s="18"/>
      <c r="W134" s="18"/>
    </row>
    <row r="135" spans="2:23" x14ac:dyDescent="0.25">
      <c r="B135" s="17"/>
      <c r="C135" s="17"/>
      <c r="D135" s="17"/>
      <c r="E135" s="17"/>
      <c r="F135" s="17"/>
      <c r="G135" s="17"/>
      <c r="H135" s="17"/>
      <c r="I135" s="17"/>
      <c r="J135" s="17"/>
      <c r="Q135" s="18"/>
      <c r="R135" s="18"/>
      <c r="S135" s="18"/>
      <c r="T135" s="18"/>
      <c r="U135" s="18"/>
      <c r="V135" s="18"/>
      <c r="W135" s="18"/>
    </row>
    <row r="136" spans="2:23" x14ac:dyDescent="0.25">
      <c r="B136" s="17"/>
      <c r="C136" s="17"/>
      <c r="D136" s="17"/>
      <c r="E136" s="17"/>
      <c r="F136" s="17"/>
      <c r="G136" s="17"/>
      <c r="H136" s="17"/>
      <c r="I136" s="17"/>
      <c r="J136" s="17"/>
      <c r="Q136" s="18"/>
      <c r="R136" s="18"/>
      <c r="S136" s="18"/>
      <c r="T136" s="18"/>
      <c r="U136" s="18"/>
      <c r="V136" s="18"/>
      <c r="W136" s="18"/>
    </row>
    <row r="137" spans="2:23" x14ac:dyDescent="0.25">
      <c r="B137" s="17"/>
      <c r="C137" s="17"/>
      <c r="D137" s="17"/>
      <c r="E137" s="17"/>
      <c r="F137" s="17"/>
      <c r="G137" s="17"/>
      <c r="H137" s="17"/>
      <c r="I137" s="17"/>
      <c r="J137" s="17"/>
      <c r="Q137" s="18"/>
      <c r="R137" s="18"/>
      <c r="S137" s="18"/>
      <c r="T137" s="18"/>
      <c r="U137" s="18"/>
      <c r="V137" s="18"/>
      <c r="W137" s="18"/>
    </row>
    <row r="138" spans="2:23" x14ac:dyDescent="0.25">
      <c r="B138" s="17"/>
      <c r="C138" s="17"/>
      <c r="D138" s="17"/>
      <c r="E138" s="17"/>
      <c r="F138" s="17"/>
      <c r="G138" s="17"/>
      <c r="H138" s="17"/>
      <c r="I138" s="17"/>
      <c r="J138" s="17"/>
      <c r="Q138" s="18"/>
      <c r="R138" s="18"/>
      <c r="S138" s="18"/>
      <c r="T138" s="18"/>
      <c r="U138" s="18"/>
      <c r="V138" s="18"/>
      <c r="W138" s="18"/>
    </row>
    <row r="139" spans="2:23" x14ac:dyDescent="0.25">
      <c r="B139" s="17"/>
      <c r="C139" s="17"/>
      <c r="D139" s="17"/>
      <c r="E139" s="17"/>
      <c r="F139" s="17"/>
      <c r="G139" s="17"/>
      <c r="H139" s="17"/>
      <c r="I139" s="17"/>
      <c r="J139" s="17"/>
      <c r="Q139" s="18"/>
      <c r="R139" s="18"/>
      <c r="S139" s="18"/>
      <c r="T139" s="18"/>
      <c r="U139" s="18"/>
      <c r="V139" s="18"/>
      <c r="W139" s="18"/>
    </row>
    <row r="140" spans="2:23" x14ac:dyDescent="0.25">
      <c r="B140" s="17"/>
      <c r="C140" s="17"/>
      <c r="D140" s="17"/>
      <c r="E140" s="17"/>
      <c r="F140" s="17"/>
      <c r="G140" s="17"/>
      <c r="H140" s="17"/>
      <c r="I140" s="17"/>
      <c r="J140" s="17"/>
      <c r="Q140" s="18"/>
      <c r="R140" s="18"/>
      <c r="S140" s="18"/>
      <c r="T140" s="18"/>
      <c r="U140" s="18"/>
      <c r="V140" s="18"/>
      <c r="W140" s="18"/>
    </row>
    <row r="141" spans="2:23" x14ac:dyDescent="0.25">
      <c r="B141" s="17"/>
      <c r="C141" s="17"/>
      <c r="D141" s="17"/>
      <c r="E141" s="17"/>
      <c r="F141" s="17"/>
      <c r="G141" s="17"/>
      <c r="H141" s="17"/>
      <c r="I141" s="17"/>
      <c r="J141" s="17"/>
      <c r="Q141" s="18"/>
      <c r="R141" s="18"/>
      <c r="S141" s="18"/>
      <c r="T141" s="18"/>
      <c r="U141" s="18"/>
      <c r="V141" s="18"/>
      <c r="W141" s="18"/>
    </row>
    <row r="142" spans="2:23" x14ac:dyDescent="0.25">
      <c r="B142" s="17"/>
      <c r="C142" s="17"/>
      <c r="D142" s="17"/>
      <c r="E142" s="17"/>
      <c r="F142" s="17"/>
      <c r="G142" s="17"/>
      <c r="H142" s="17"/>
      <c r="I142" s="17"/>
      <c r="J142" s="17"/>
      <c r="Q142" s="18"/>
      <c r="R142" s="18"/>
      <c r="S142" s="18"/>
      <c r="T142" s="18"/>
      <c r="U142" s="18"/>
      <c r="V142" s="18"/>
      <c r="W142" s="18"/>
    </row>
    <row r="143" spans="2:23" x14ac:dyDescent="0.25">
      <c r="B143" s="17"/>
      <c r="C143" s="17"/>
      <c r="D143" s="17"/>
      <c r="E143" s="17"/>
      <c r="F143" s="17"/>
      <c r="G143" s="17"/>
      <c r="H143" s="17"/>
      <c r="I143" s="17"/>
      <c r="J143" s="17"/>
      <c r="Q143" s="18"/>
      <c r="R143" s="18"/>
      <c r="S143" s="18"/>
      <c r="T143" s="18"/>
      <c r="U143" s="18"/>
      <c r="V143" s="18"/>
      <c r="W143" s="18"/>
    </row>
    <row r="144" spans="2:23" x14ac:dyDescent="0.25">
      <c r="B144" s="17"/>
      <c r="C144" s="17"/>
      <c r="D144" s="17"/>
      <c r="E144" s="17"/>
      <c r="F144" s="17"/>
      <c r="G144" s="17"/>
      <c r="H144" s="17"/>
      <c r="I144" s="17"/>
      <c r="J144" s="17"/>
      <c r="Q144" s="18"/>
      <c r="R144" s="18"/>
      <c r="S144" s="18"/>
      <c r="T144" s="18"/>
      <c r="U144" s="18"/>
      <c r="V144" s="18"/>
      <c r="W144" s="18"/>
    </row>
    <row r="145" spans="2:23" x14ac:dyDescent="0.25">
      <c r="B145" s="17"/>
      <c r="C145" s="17"/>
      <c r="D145" s="17"/>
      <c r="E145" s="17"/>
      <c r="F145" s="17"/>
      <c r="G145" s="17"/>
      <c r="H145" s="17"/>
      <c r="I145" s="17"/>
      <c r="J145" s="17"/>
      <c r="Q145" s="18"/>
      <c r="R145" s="18"/>
      <c r="S145" s="18"/>
      <c r="T145" s="18"/>
      <c r="U145" s="18"/>
      <c r="V145" s="18"/>
      <c r="W145" s="18"/>
    </row>
    <row r="146" spans="2:23" x14ac:dyDescent="0.25">
      <c r="B146" s="17"/>
      <c r="C146" s="17"/>
      <c r="D146" s="17"/>
      <c r="E146" s="17"/>
      <c r="F146" s="17"/>
      <c r="G146" s="17"/>
      <c r="H146" s="17"/>
      <c r="I146" s="17"/>
      <c r="J146" s="17"/>
      <c r="Q146" s="18"/>
      <c r="R146" s="18"/>
      <c r="S146" s="18"/>
      <c r="T146" s="18"/>
      <c r="U146" s="18"/>
      <c r="V146" s="18"/>
      <c r="W146" s="18"/>
    </row>
    <row r="147" spans="2:23" x14ac:dyDescent="0.25">
      <c r="B147" s="17"/>
      <c r="C147" s="17"/>
      <c r="D147" s="17"/>
      <c r="E147" s="17"/>
      <c r="F147" s="17"/>
      <c r="G147" s="17"/>
      <c r="H147" s="17"/>
      <c r="I147" s="17"/>
      <c r="J147" s="17"/>
      <c r="Q147" s="18"/>
      <c r="R147" s="18"/>
      <c r="S147" s="18"/>
      <c r="T147" s="18"/>
      <c r="U147" s="18"/>
      <c r="V147" s="18"/>
      <c r="W147" s="18"/>
    </row>
    <row r="148" spans="2:23" x14ac:dyDescent="0.25">
      <c r="B148" s="17"/>
      <c r="C148" s="17"/>
      <c r="D148" s="17"/>
      <c r="E148" s="17"/>
      <c r="F148" s="17"/>
      <c r="G148" s="17"/>
      <c r="H148" s="17"/>
      <c r="I148" s="17"/>
      <c r="J148" s="17"/>
      <c r="Q148" s="18"/>
      <c r="R148" s="18"/>
      <c r="S148" s="18"/>
      <c r="T148" s="18"/>
      <c r="U148" s="18"/>
      <c r="V148" s="18"/>
      <c r="W148" s="18"/>
    </row>
    <row r="149" spans="2:23" x14ac:dyDescent="0.25">
      <c r="B149" s="17"/>
      <c r="C149" s="17"/>
      <c r="D149" s="17"/>
      <c r="E149" s="17"/>
      <c r="F149" s="17"/>
      <c r="G149" s="17"/>
      <c r="H149" s="17"/>
      <c r="I149" s="17"/>
      <c r="J149" s="17"/>
      <c r="Q149" s="18"/>
      <c r="R149" s="18"/>
      <c r="S149" s="18"/>
      <c r="T149" s="18"/>
      <c r="U149" s="18"/>
      <c r="V149" s="18"/>
      <c r="W149" s="18"/>
    </row>
    <row r="150" spans="2:23" x14ac:dyDescent="0.25">
      <c r="B150" s="17"/>
      <c r="C150" s="17"/>
      <c r="D150" s="17"/>
      <c r="E150" s="17"/>
      <c r="F150" s="17"/>
      <c r="G150" s="17"/>
      <c r="H150" s="17"/>
      <c r="I150" s="17"/>
      <c r="J150" s="17"/>
      <c r="Q150" s="18"/>
      <c r="R150" s="18"/>
      <c r="S150" s="18"/>
      <c r="T150" s="18"/>
      <c r="U150" s="18"/>
      <c r="V150" s="18"/>
      <c r="W150" s="18"/>
    </row>
    <row r="151" spans="2:23" x14ac:dyDescent="0.25">
      <c r="B151" s="17"/>
      <c r="C151" s="17"/>
      <c r="D151" s="17"/>
      <c r="E151" s="17"/>
      <c r="F151" s="17"/>
      <c r="G151" s="17"/>
      <c r="H151" s="17"/>
      <c r="I151" s="17"/>
      <c r="J151" s="17"/>
      <c r="Q151" s="18"/>
      <c r="R151" s="18"/>
      <c r="S151" s="18"/>
      <c r="T151" s="18"/>
      <c r="U151" s="18"/>
      <c r="V151" s="18"/>
      <c r="W151" s="18"/>
    </row>
    <row r="152" spans="2:23" x14ac:dyDescent="0.25">
      <c r="B152" s="17"/>
      <c r="C152" s="17"/>
      <c r="D152" s="17"/>
      <c r="E152" s="17"/>
      <c r="F152" s="17"/>
      <c r="G152" s="17"/>
      <c r="H152" s="17"/>
      <c r="I152" s="17"/>
      <c r="J152" s="17"/>
      <c r="Q152" s="18"/>
      <c r="R152" s="18"/>
      <c r="S152" s="18"/>
      <c r="T152" s="18"/>
      <c r="U152" s="18"/>
      <c r="V152" s="18"/>
      <c r="W152" s="18"/>
    </row>
    <row r="153" spans="2:23" x14ac:dyDescent="0.25">
      <c r="B153" s="17"/>
      <c r="C153" s="17"/>
      <c r="D153" s="17"/>
      <c r="E153" s="17"/>
      <c r="F153" s="17"/>
      <c r="G153" s="17"/>
      <c r="H153" s="17"/>
      <c r="I153" s="17"/>
      <c r="J153" s="17"/>
      <c r="Q153" s="18"/>
      <c r="R153" s="18"/>
      <c r="S153" s="18"/>
      <c r="T153" s="18"/>
      <c r="U153" s="18"/>
      <c r="V153" s="18"/>
      <c r="W153" s="18"/>
    </row>
    <row r="154" spans="2:23" x14ac:dyDescent="0.25">
      <c r="B154" s="17"/>
      <c r="C154" s="17"/>
      <c r="D154" s="17"/>
      <c r="E154" s="17"/>
      <c r="F154" s="17"/>
      <c r="G154" s="17"/>
      <c r="H154" s="17"/>
      <c r="I154" s="17"/>
      <c r="J154" s="17"/>
      <c r="Q154" s="18"/>
      <c r="R154" s="18"/>
      <c r="S154" s="18"/>
      <c r="T154" s="18"/>
      <c r="U154" s="18"/>
      <c r="V154" s="18"/>
      <c r="W154" s="18"/>
    </row>
    <row r="155" spans="2:23" x14ac:dyDescent="0.25">
      <c r="B155" s="17"/>
      <c r="C155" s="17"/>
      <c r="D155" s="17"/>
      <c r="E155" s="17"/>
      <c r="F155" s="17"/>
      <c r="G155" s="17"/>
      <c r="H155" s="17"/>
      <c r="I155" s="17"/>
      <c r="J155" s="17"/>
      <c r="Q155" s="18"/>
      <c r="R155" s="18"/>
      <c r="S155" s="18"/>
      <c r="T155" s="18"/>
      <c r="U155" s="18"/>
      <c r="V155" s="18"/>
      <c r="W155" s="18"/>
    </row>
    <row r="156" spans="2:23" x14ac:dyDescent="0.25">
      <c r="B156" s="17"/>
      <c r="C156" s="17"/>
      <c r="D156" s="17"/>
      <c r="E156" s="17"/>
      <c r="F156" s="17"/>
      <c r="G156" s="17"/>
      <c r="H156" s="17"/>
      <c r="I156" s="17"/>
      <c r="J156" s="17"/>
      <c r="Q156" s="18"/>
      <c r="R156" s="18"/>
      <c r="S156" s="18"/>
      <c r="T156" s="18"/>
      <c r="U156" s="18"/>
      <c r="V156" s="18"/>
      <c r="W156" s="18"/>
    </row>
    <row r="157" spans="2:23" x14ac:dyDescent="0.25">
      <c r="B157" s="17"/>
      <c r="C157" s="17"/>
      <c r="D157" s="17"/>
      <c r="E157" s="17"/>
      <c r="F157" s="17"/>
      <c r="G157" s="17"/>
      <c r="H157" s="17"/>
      <c r="I157" s="17"/>
      <c r="J157" s="17"/>
      <c r="Q157" s="18"/>
      <c r="R157" s="18"/>
      <c r="S157" s="18"/>
      <c r="T157" s="18"/>
      <c r="U157" s="18"/>
      <c r="V157" s="18"/>
      <c r="W157" s="18"/>
    </row>
    <row r="158" spans="2:23" x14ac:dyDescent="0.25">
      <c r="B158" s="17"/>
      <c r="C158" s="17"/>
      <c r="D158" s="17"/>
      <c r="E158" s="17"/>
      <c r="F158" s="17"/>
      <c r="G158" s="17"/>
      <c r="H158" s="17"/>
      <c r="I158" s="17"/>
      <c r="J158" s="17"/>
      <c r="Q158" s="18"/>
      <c r="R158" s="18"/>
      <c r="S158" s="18"/>
      <c r="T158" s="18"/>
      <c r="U158" s="18"/>
      <c r="V158" s="18"/>
      <c r="W158" s="18"/>
    </row>
    <row r="159" spans="2:23" x14ac:dyDescent="0.25">
      <c r="B159" s="17"/>
      <c r="C159" s="17"/>
      <c r="D159" s="17"/>
      <c r="E159" s="17"/>
      <c r="F159" s="17"/>
      <c r="G159" s="17"/>
      <c r="H159" s="17"/>
      <c r="I159" s="17"/>
      <c r="J159" s="17"/>
      <c r="Q159" s="18"/>
      <c r="R159" s="18"/>
      <c r="S159" s="18"/>
      <c r="T159" s="18"/>
      <c r="U159" s="18"/>
      <c r="V159" s="18"/>
      <c r="W159" s="18"/>
    </row>
    <row r="160" spans="2:23" x14ac:dyDescent="0.25">
      <c r="B160" s="17"/>
      <c r="C160" s="17"/>
      <c r="D160" s="17"/>
      <c r="E160" s="17"/>
      <c r="F160" s="17"/>
      <c r="G160" s="17"/>
      <c r="H160" s="17"/>
      <c r="I160" s="17"/>
      <c r="J160" s="17"/>
      <c r="Q160" s="18"/>
      <c r="R160" s="18"/>
      <c r="S160" s="18"/>
      <c r="T160" s="18"/>
      <c r="U160" s="18"/>
      <c r="V160" s="18"/>
      <c r="W160" s="18"/>
    </row>
    <row r="161" spans="2:23" x14ac:dyDescent="0.25">
      <c r="B161" s="17"/>
      <c r="C161" s="17"/>
      <c r="D161" s="17"/>
      <c r="E161" s="17"/>
      <c r="F161" s="17"/>
      <c r="G161" s="17"/>
      <c r="H161" s="17"/>
      <c r="I161" s="17"/>
      <c r="J161" s="17"/>
      <c r="Q161" s="18"/>
      <c r="R161" s="18"/>
      <c r="S161" s="18"/>
      <c r="T161" s="18"/>
      <c r="U161" s="18"/>
      <c r="V161" s="18"/>
      <c r="W161" s="18"/>
    </row>
    <row r="162" spans="2:23" x14ac:dyDescent="0.25">
      <c r="B162" s="17"/>
      <c r="C162" s="17"/>
      <c r="D162" s="17"/>
      <c r="E162" s="17"/>
      <c r="F162" s="17"/>
      <c r="G162" s="17"/>
      <c r="H162" s="17"/>
      <c r="I162" s="17"/>
      <c r="J162" s="17"/>
      <c r="Q162" s="18"/>
      <c r="R162" s="18"/>
      <c r="S162" s="18"/>
      <c r="T162" s="18"/>
      <c r="U162" s="18"/>
      <c r="V162" s="18"/>
      <c r="W162" s="18"/>
    </row>
    <row r="163" spans="2:23" x14ac:dyDescent="0.25">
      <c r="B163" s="17"/>
      <c r="C163" s="17"/>
      <c r="D163" s="17"/>
      <c r="E163" s="17"/>
      <c r="F163" s="17"/>
      <c r="G163" s="17"/>
      <c r="H163" s="17"/>
      <c r="I163" s="17"/>
      <c r="J163" s="17"/>
      <c r="Q163" s="18"/>
      <c r="R163" s="18"/>
      <c r="S163" s="18"/>
      <c r="T163" s="18"/>
      <c r="U163" s="18"/>
      <c r="V163" s="18"/>
      <c r="W163" s="18"/>
    </row>
    <row r="164" spans="2:23" x14ac:dyDescent="0.25">
      <c r="B164" s="17"/>
      <c r="C164" s="17"/>
      <c r="D164" s="17"/>
      <c r="E164" s="17"/>
      <c r="F164" s="17"/>
      <c r="G164" s="17"/>
      <c r="H164" s="17"/>
      <c r="I164" s="17"/>
      <c r="J164" s="17"/>
      <c r="Q164" s="18"/>
      <c r="R164" s="18"/>
      <c r="S164" s="18"/>
      <c r="T164" s="18"/>
      <c r="U164" s="18"/>
      <c r="V164" s="18"/>
      <c r="W164" s="18"/>
    </row>
    <row r="165" spans="2:23" x14ac:dyDescent="0.25">
      <c r="B165" s="17"/>
      <c r="C165" s="17"/>
      <c r="D165" s="17"/>
      <c r="E165" s="17"/>
      <c r="F165" s="17"/>
      <c r="G165" s="17"/>
      <c r="H165" s="17"/>
      <c r="I165" s="17"/>
      <c r="J165" s="17"/>
      <c r="Q165" s="18"/>
      <c r="R165" s="18"/>
      <c r="S165" s="18"/>
      <c r="T165" s="18"/>
      <c r="U165" s="18"/>
      <c r="V165" s="18"/>
      <c r="W165" s="18"/>
    </row>
    <row r="166" spans="2:23" x14ac:dyDescent="0.25">
      <c r="B166" s="17"/>
      <c r="C166" s="17"/>
      <c r="D166" s="17"/>
      <c r="E166" s="17"/>
      <c r="F166" s="17"/>
      <c r="G166" s="17"/>
      <c r="H166" s="17"/>
      <c r="I166" s="17"/>
      <c r="J166" s="17"/>
      <c r="Q166" s="18"/>
      <c r="R166" s="18"/>
      <c r="S166" s="18"/>
      <c r="T166" s="18"/>
      <c r="U166" s="18"/>
      <c r="V166" s="18"/>
      <c r="W166" s="18"/>
    </row>
    <row r="167" spans="2:23" x14ac:dyDescent="0.25">
      <c r="B167" s="17"/>
      <c r="C167" s="17"/>
      <c r="D167" s="17"/>
      <c r="E167" s="17"/>
      <c r="F167" s="17"/>
      <c r="G167" s="17"/>
      <c r="H167" s="17"/>
      <c r="I167" s="17"/>
      <c r="J167" s="17"/>
      <c r="Q167" s="18"/>
      <c r="R167" s="18"/>
      <c r="S167" s="18"/>
      <c r="T167" s="18"/>
      <c r="U167" s="18"/>
      <c r="V167" s="18"/>
      <c r="W167" s="18"/>
    </row>
    <row r="168" spans="2:23" x14ac:dyDescent="0.25">
      <c r="B168" s="17"/>
      <c r="C168" s="17"/>
      <c r="D168" s="17"/>
      <c r="E168" s="17"/>
      <c r="F168" s="17"/>
      <c r="G168" s="17"/>
      <c r="H168" s="17"/>
      <c r="I168" s="17"/>
      <c r="J168" s="17"/>
      <c r="Q168" s="18"/>
      <c r="R168" s="18"/>
      <c r="S168" s="18"/>
      <c r="T168" s="18"/>
      <c r="U168" s="18"/>
      <c r="V168" s="18"/>
      <c r="W168" s="18"/>
    </row>
    <row r="169" spans="2:23" x14ac:dyDescent="0.25">
      <c r="B169" s="17"/>
      <c r="C169" s="17"/>
      <c r="D169" s="17"/>
      <c r="E169" s="17"/>
      <c r="F169" s="17"/>
      <c r="G169" s="17"/>
      <c r="H169" s="17"/>
      <c r="I169" s="17"/>
      <c r="J169" s="17"/>
      <c r="Q169" s="18"/>
      <c r="R169" s="18"/>
      <c r="S169" s="18"/>
      <c r="T169" s="18"/>
      <c r="U169" s="18"/>
      <c r="V169" s="18"/>
      <c r="W169" s="18"/>
    </row>
    <row r="170" spans="2:23" x14ac:dyDescent="0.25">
      <c r="B170" s="17"/>
      <c r="C170" s="17"/>
      <c r="D170" s="17"/>
      <c r="E170" s="17"/>
      <c r="F170" s="17"/>
      <c r="G170" s="17"/>
      <c r="H170" s="17"/>
      <c r="I170" s="17"/>
      <c r="J170" s="17"/>
      <c r="Q170" s="18"/>
      <c r="R170" s="18"/>
      <c r="S170" s="18"/>
      <c r="T170" s="18"/>
      <c r="U170" s="18"/>
      <c r="V170" s="18"/>
      <c r="W170" s="18"/>
    </row>
    <row r="171" spans="2:23" x14ac:dyDescent="0.25">
      <c r="B171" s="17"/>
      <c r="C171" s="17"/>
      <c r="D171" s="17"/>
      <c r="E171" s="17"/>
      <c r="F171" s="17"/>
      <c r="G171" s="17"/>
      <c r="H171" s="17"/>
      <c r="I171" s="17"/>
      <c r="J171" s="17"/>
      <c r="Q171" s="18"/>
      <c r="R171" s="18"/>
      <c r="S171" s="18"/>
      <c r="T171" s="18"/>
      <c r="U171" s="18"/>
      <c r="V171" s="18"/>
      <c r="W171" s="18"/>
    </row>
    <row r="172" spans="2:23" x14ac:dyDescent="0.25">
      <c r="B172" s="17"/>
      <c r="C172" s="17"/>
      <c r="D172" s="17"/>
      <c r="E172" s="17"/>
      <c r="F172" s="17"/>
      <c r="G172" s="17"/>
      <c r="H172" s="17"/>
      <c r="I172" s="17"/>
      <c r="J172" s="17"/>
      <c r="Q172" s="18"/>
      <c r="R172" s="18"/>
      <c r="S172" s="18"/>
      <c r="T172" s="18"/>
      <c r="U172" s="18"/>
      <c r="V172" s="18"/>
      <c r="W172" s="18"/>
    </row>
    <row r="173" spans="2:23" x14ac:dyDescent="0.25">
      <c r="B173" s="17"/>
      <c r="C173" s="17"/>
      <c r="D173" s="17"/>
      <c r="E173" s="17"/>
      <c r="F173" s="17"/>
      <c r="G173" s="17"/>
      <c r="H173" s="17"/>
      <c r="I173" s="17"/>
      <c r="J173" s="17"/>
      <c r="Q173" s="18"/>
      <c r="R173" s="18"/>
      <c r="S173" s="18"/>
      <c r="T173" s="18"/>
      <c r="U173" s="18"/>
      <c r="V173" s="18"/>
      <c r="W173" s="18"/>
    </row>
    <row r="174" spans="2:23" x14ac:dyDescent="0.25">
      <c r="B174" s="17"/>
      <c r="C174" s="17"/>
      <c r="D174" s="17"/>
      <c r="E174" s="17"/>
      <c r="F174" s="17"/>
      <c r="G174" s="17"/>
      <c r="H174" s="17"/>
      <c r="I174" s="17"/>
      <c r="J174" s="17"/>
      <c r="Q174" s="18"/>
      <c r="R174" s="18"/>
      <c r="S174" s="18"/>
      <c r="T174" s="18"/>
      <c r="U174" s="18"/>
      <c r="V174" s="18"/>
      <c r="W174" s="18"/>
    </row>
    <row r="175" spans="2:23" x14ac:dyDescent="0.25">
      <c r="B175" s="17"/>
      <c r="C175" s="17"/>
      <c r="D175" s="17"/>
      <c r="E175" s="17"/>
      <c r="F175" s="17"/>
      <c r="G175" s="17"/>
      <c r="H175" s="17"/>
      <c r="I175" s="17"/>
      <c r="J175" s="17"/>
      <c r="Q175" s="18"/>
      <c r="R175" s="18"/>
      <c r="S175" s="18"/>
      <c r="T175" s="18"/>
      <c r="U175" s="18"/>
      <c r="V175" s="18"/>
      <c r="W175" s="18"/>
    </row>
    <row r="176" spans="2:23" x14ac:dyDescent="0.25">
      <c r="B176" s="17"/>
      <c r="C176" s="17"/>
      <c r="D176" s="17"/>
      <c r="E176" s="17"/>
      <c r="F176" s="17"/>
      <c r="G176" s="17"/>
      <c r="H176" s="17"/>
      <c r="I176" s="17"/>
      <c r="J176" s="17"/>
      <c r="Q176" s="18"/>
      <c r="R176" s="18"/>
      <c r="S176" s="18"/>
      <c r="T176" s="18"/>
      <c r="U176" s="18"/>
      <c r="V176" s="18"/>
      <c r="W176" s="18"/>
    </row>
    <row r="177" spans="2:23" x14ac:dyDescent="0.25">
      <c r="B177" s="17"/>
      <c r="C177" s="17"/>
      <c r="D177" s="17"/>
      <c r="E177" s="17"/>
      <c r="F177" s="17"/>
      <c r="G177" s="17"/>
      <c r="H177" s="17"/>
      <c r="I177" s="17"/>
      <c r="J177" s="17"/>
      <c r="Q177" s="18"/>
      <c r="R177" s="18"/>
      <c r="S177" s="18"/>
      <c r="T177" s="18"/>
      <c r="U177" s="18"/>
      <c r="V177" s="18"/>
      <c r="W177" s="18"/>
    </row>
    <row r="178" spans="2:23" x14ac:dyDescent="0.25">
      <c r="B178" s="17"/>
      <c r="C178" s="17"/>
      <c r="D178" s="17"/>
      <c r="E178" s="17"/>
      <c r="F178" s="17"/>
      <c r="G178" s="17"/>
      <c r="H178" s="17"/>
      <c r="I178" s="17"/>
      <c r="J178" s="17"/>
      <c r="Q178" s="18"/>
      <c r="R178" s="18"/>
      <c r="S178" s="18"/>
      <c r="T178" s="18"/>
      <c r="U178" s="18"/>
      <c r="V178" s="18"/>
      <c r="W178" s="18"/>
    </row>
    <row r="179" spans="2:23" x14ac:dyDescent="0.25">
      <c r="B179" s="17"/>
      <c r="C179" s="17"/>
      <c r="D179" s="17"/>
      <c r="E179" s="17"/>
      <c r="F179" s="17"/>
      <c r="G179" s="17"/>
      <c r="H179" s="17"/>
      <c r="I179" s="17"/>
      <c r="J179" s="17"/>
      <c r="Q179" s="18"/>
      <c r="R179" s="18"/>
      <c r="S179" s="18"/>
      <c r="T179" s="18"/>
      <c r="U179" s="18"/>
      <c r="V179" s="18"/>
      <c r="W179" s="18"/>
    </row>
    <row r="180" spans="2:23" x14ac:dyDescent="0.25">
      <c r="B180" s="17"/>
      <c r="C180" s="17"/>
      <c r="D180" s="17"/>
      <c r="E180" s="17"/>
      <c r="F180" s="17"/>
      <c r="G180" s="17"/>
      <c r="H180" s="17"/>
      <c r="I180" s="17"/>
      <c r="J180" s="17"/>
      <c r="Q180" s="18"/>
      <c r="R180" s="18"/>
      <c r="S180" s="18"/>
      <c r="T180" s="18"/>
      <c r="U180" s="18"/>
      <c r="V180" s="18"/>
      <c r="W180" s="18"/>
    </row>
    <row r="181" spans="2:23" x14ac:dyDescent="0.25">
      <c r="B181" s="17"/>
      <c r="C181" s="17"/>
      <c r="D181" s="17"/>
      <c r="E181" s="17"/>
      <c r="F181" s="17"/>
      <c r="G181" s="17"/>
      <c r="H181" s="17"/>
      <c r="I181" s="17"/>
      <c r="J181" s="17"/>
      <c r="Q181" s="18"/>
      <c r="R181" s="18"/>
      <c r="S181" s="18"/>
      <c r="T181" s="18"/>
      <c r="U181" s="18"/>
      <c r="V181" s="18"/>
      <c r="W181" s="18"/>
    </row>
    <row r="182" spans="2:23" x14ac:dyDescent="0.25">
      <c r="B182" s="17"/>
      <c r="C182" s="17"/>
      <c r="D182" s="17"/>
      <c r="E182" s="17"/>
      <c r="F182" s="17"/>
      <c r="G182" s="17"/>
      <c r="H182" s="17"/>
      <c r="I182" s="17"/>
      <c r="J182" s="17"/>
      <c r="Q182" s="18"/>
      <c r="R182" s="18"/>
      <c r="S182" s="18"/>
      <c r="T182" s="18"/>
      <c r="U182" s="18"/>
      <c r="V182" s="18"/>
      <c r="W182" s="18"/>
    </row>
    <row r="183" spans="2:23" x14ac:dyDescent="0.25">
      <c r="B183" s="17"/>
      <c r="C183" s="17"/>
      <c r="D183" s="17"/>
      <c r="E183" s="17"/>
      <c r="F183" s="17"/>
      <c r="G183" s="17"/>
      <c r="H183" s="17"/>
      <c r="I183" s="17"/>
      <c r="J183" s="17"/>
      <c r="Q183" s="18"/>
      <c r="R183" s="18"/>
      <c r="S183" s="18"/>
      <c r="T183" s="18"/>
      <c r="U183" s="18"/>
      <c r="V183" s="18"/>
      <c r="W183" s="18"/>
    </row>
    <row r="184" spans="2:23" x14ac:dyDescent="0.25">
      <c r="B184" s="17"/>
      <c r="C184" s="17"/>
      <c r="D184" s="17"/>
      <c r="E184" s="17"/>
      <c r="F184" s="17"/>
      <c r="G184" s="17"/>
      <c r="H184" s="17"/>
      <c r="I184" s="17"/>
      <c r="J184" s="17"/>
      <c r="Q184" s="18"/>
      <c r="R184" s="18"/>
      <c r="S184" s="18"/>
      <c r="T184" s="18"/>
      <c r="U184" s="18"/>
      <c r="V184" s="18"/>
      <c r="W184" s="18"/>
    </row>
    <row r="185" spans="2:23" x14ac:dyDescent="0.25">
      <c r="B185" s="17"/>
      <c r="C185" s="17"/>
      <c r="D185" s="17"/>
      <c r="E185" s="17"/>
      <c r="F185" s="17"/>
      <c r="G185" s="17"/>
      <c r="H185" s="17"/>
      <c r="I185" s="17"/>
      <c r="J185" s="17"/>
      <c r="Q185" s="18"/>
      <c r="R185" s="18"/>
      <c r="S185" s="18"/>
      <c r="T185" s="18"/>
      <c r="U185" s="18"/>
      <c r="V185" s="18"/>
      <c r="W185" s="18"/>
    </row>
    <row r="186" spans="2:23" x14ac:dyDescent="0.25">
      <c r="B186" s="17"/>
      <c r="C186" s="17"/>
      <c r="D186" s="17"/>
      <c r="E186" s="17"/>
      <c r="F186" s="17"/>
      <c r="G186" s="17"/>
      <c r="H186" s="17"/>
      <c r="I186" s="17"/>
      <c r="J186" s="17"/>
      <c r="Q186" s="18"/>
      <c r="R186" s="18"/>
      <c r="S186" s="18"/>
      <c r="T186" s="18"/>
      <c r="U186" s="18"/>
      <c r="V186" s="18"/>
      <c r="W186" s="18"/>
    </row>
    <row r="187" spans="2:23" x14ac:dyDescent="0.25">
      <c r="B187" s="17"/>
      <c r="C187" s="17"/>
      <c r="D187" s="17"/>
      <c r="E187" s="17"/>
      <c r="F187" s="17"/>
      <c r="G187" s="17"/>
      <c r="H187" s="17"/>
      <c r="I187" s="17"/>
      <c r="J187" s="17"/>
      <c r="Q187" s="18"/>
      <c r="R187" s="18"/>
      <c r="S187" s="18"/>
      <c r="T187" s="18"/>
      <c r="U187" s="18"/>
      <c r="V187" s="18"/>
      <c r="W187" s="18"/>
    </row>
    <row r="188" spans="2:23" x14ac:dyDescent="0.25">
      <c r="B188" s="17"/>
      <c r="C188" s="17"/>
      <c r="D188" s="17"/>
      <c r="E188" s="17"/>
      <c r="F188" s="17"/>
      <c r="G188" s="17"/>
      <c r="H188" s="17"/>
      <c r="I188" s="17"/>
      <c r="J188" s="17"/>
      <c r="Q188" s="18"/>
      <c r="R188" s="18"/>
      <c r="S188" s="18"/>
      <c r="T188" s="18"/>
      <c r="U188" s="18"/>
      <c r="V188" s="18"/>
      <c r="W188" s="18"/>
    </row>
    <row r="189" spans="2:23" x14ac:dyDescent="0.25">
      <c r="B189" s="17"/>
      <c r="C189" s="17"/>
      <c r="D189" s="17"/>
      <c r="E189" s="17"/>
      <c r="F189" s="17"/>
      <c r="G189" s="17"/>
      <c r="H189" s="17"/>
      <c r="I189" s="17"/>
      <c r="J189" s="17"/>
      <c r="Q189" s="18"/>
      <c r="R189" s="18"/>
      <c r="S189" s="18"/>
      <c r="T189" s="18"/>
      <c r="U189" s="18"/>
      <c r="V189" s="18"/>
      <c r="W189" s="18"/>
    </row>
    <row r="190" spans="2:23" x14ac:dyDescent="0.25">
      <c r="B190" s="17"/>
      <c r="C190" s="17"/>
      <c r="D190" s="17"/>
      <c r="E190" s="17"/>
      <c r="F190" s="17"/>
      <c r="G190" s="17"/>
      <c r="H190" s="17"/>
      <c r="I190" s="17"/>
      <c r="J190" s="17"/>
      <c r="Q190" s="18"/>
      <c r="R190" s="18"/>
      <c r="S190" s="18"/>
      <c r="T190" s="18"/>
      <c r="U190" s="18"/>
      <c r="V190" s="18"/>
      <c r="W190" s="18"/>
    </row>
    <row r="191" spans="2:23" x14ac:dyDescent="0.25">
      <c r="B191" s="17"/>
      <c r="C191" s="17"/>
      <c r="D191" s="17"/>
      <c r="E191" s="17"/>
      <c r="F191" s="17"/>
      <c r="G191" s="17"/>
      <c r="H191" s="17"/>
      <c r="I191" s="17"/>
      <c r="J191" s="17"/>
      <c r="Q191" s="18"/>
      <c r="R191" s="18"/>
      <c r="S191" s="18"/>
      <c r="T191" s="18"/>
      <c r="U191" s="18"/>
      <c r="V191" s="18"/>
      <c r="W191" s="18"/>
    </row>
    <row r="192" spans="2:23" x14ac:dyDescent="0.25">
      <c r="B192" s="17"/>
      <c r="C192" s="17"/>
      <c r="D192" s="17"/>
      <c r="E192" s="17"/>
      <c r="F192" s="17"/>
      <c r="G192" s="17"/>
      <c r="H192" s="17"/>
      <c r="I192" s="17"/>
      <c r="J192" s="17"/>
      <c r="Q192" s="18"/>
      <c r="R192" s="18"/>
      <c r="S192" s="18"/>
      <c r="T192" s="18"/>
      <c r="U192" s="18"/>
      <c r="V192" s="18"/>
      <c r="W192" s="18"/>
    </row>
    <row r="193" spans="2:23" x14ac:dyDescent="0.25">
      <c r="B193" s="17"/>
      <c r="C193" s="17"/>
      <c r="D193" s="17"/>
      <c r="E193" s="17"/>
      <c r="F193" s="17"/>
      <c r="G193" s="17"/>
      <c r="H193" s="17"/>
      <c r="I193" s="17"/>
      <c r="J193" s="17"/>
      <c r="Q193" s="18"/>
      <c r="R193" s="18"/>
      <c r="S193" s="18"/>
      <c r="T193" s="18"/>
      <c r="U193" s="18"/>
      <c r="V193" s="18"/>
      <c r="W193" s="18"/>
    </row>
    <row r="194" spans="2:23" x14ac:dyDescent="0.25">
      <c r="B194" s="17"/>
      <c r="C194" s="17"/>
      <c r="D194" s="17"/>
      <c r="E194" s="17"/>
      <c r="F194" s="17"/>
      <c r="G194" s="17"/>
      <c r="H194" s="17"/>
      <c r="I194" s="17"/>
      <c r="J194" s="17"/>
      <c r="Q194" s="18"/>
      <c r="R194" s="18"/>
      <c r="S194" s="18"/>
      <c r="T194" s="18"/>
      <c r="U194" s="18"/>
      <c r="V194" s="18"/>
      <c r="W194" s="18"/>
    </row>
    <row r="195" spans="2:23" x14ac:dyDescent="0.25">
      <c r="B195" s="17"/>
      <c r="C195" s="17"/>
      <c r="D195" s="17"/>
      <c r="E195" s="17"/>
      <c r="F195" s="17"/>
      <c r="G195" s="17"/>
      <c r="H195" s="17"/>
      <c r="I195" s="17"/>
      <c r="J195" s="17"/>
      <c r="Q195" s="18"/>
      <c r="R195" s="18"/>
      <c r="S195" s="18"/>
      <c r="T195" s="18"/>
      <c r="U195" s="18"/>
      <c r="V195" s="18"/>
      <c r="W195" s="18"/>
    </row>
    <row r="196" spans="2:23" x14ac:dyDescent="0.25">
      <c r="B196" s="17"/>
      <c r="C196" s="17"/>
      <c r="D196" s="17"/>
      <c r="E196" s="17"/>
      <c r="F196" s="17"/>
      <c r="G196" s="17"/>
      <c r="H196" s="17"/>
      <c r="I196" s="17"/>
      <c r="J196" s="17"/>
      <c r="Q196" s="18"/>
      <c r="R196" s="18"/>
      <c r="S196" s="18"/>
      <c r="T196" s="18"/>
      <c r="U196" s="18"/>
      <c r="V196" s="18"/>
      <c r="W196" s="18"/>
    </row>
    <row r="197" spans="2:23" x14ac:dyDescent="0.25">
      <c r="B197" s="17"/>
      <c r="C197" s="17"/>
      <c r="D197" s="17"/>
      <c r="E197" s="17"/>
      <c r="F197" s="17"/>
      <c r="G197" s="17"/>
      <c r="H197" s="17"/>
      <c r="I197" s="17"/>
      <c r="J197" s="17"/>
      <c r="Q197" s="18"/>
      <c r="R197" s="18"/>
      <c r="S197" s="18"/>
      <c r="T197" s="18"/>
      <c r="U197" s="18"/>
      <c r="V197" s="18"/>
      <c r="W197" s="18"/>
    </row>
    <row r="198" spans="2:23" x14ac:dyDescent="0.25">
      <c r="B198" s="17"/>
      <c r="C198" s="17"/>
      <c r="D198" s="17"/>
      <c r="E198" s="17"/>
      <c r="F198" s="17"/>
      <c r="G198" s="17"/>
      <c r="H198" s="17"/>
      <c r="I198" s="17"/>
      <c r="J198" s="17"/>
      <c r="Q198" s="18"/>
      <c r="R198" s="18"/>
      <c r="S198" s="18"/>
      <c r="T198" s="18"/>
      <c r="U198" s="18"/>
      <c r="V198" s="18"/>
      <c r="W198" s="18"/>
    </row>
    <row r="199" spans="2:23" x14ac:dyDescent="0.25">
      <c r="B199" s="17"/>
      <c r="C199" s="17"/>
      <c r="D199" s="17"/>
      <c r="E199" s="17"/>
      <c r="F199" s="17"/>
      <c r="G199" s="17"/>
      <c r="H199" s="17"/>
      <c r="I199" s="17"/>
      <c r="J199" s="17"/>
      <c r="Q199" s="18"/>
      <c r="R199" s="18"/>
      <c r="S199" s="18"/>
      <c r="T199" s="18"/>
      <c r="U199" s="18"/>
      <c r="V199" s="18"/>
      <c r="W199" s="18"/>
    </row>
    <row r="200" spans="2:23" x14ac:dyDescent="0.25">
      <c r="B200" s="17"/>
      <c r="C200" s="17"/>
      <c r="D200" s="17"/>
      <c r="E200" s="17"/>
      <c r="F200" s="17"/>
      <c r="G200" s="17"/>
      <c r="H200" s="17"/>
      <c r="I200" s="17"/>
      <c r="J200" s="17"/>
      <c r="Q200" s="18"/>
      <c r="R200" s="18"/>
      <c r="S200" s="18"/>
      <c r="T200" s="18"/>
      <c r="U200" s="18"/>
      <c r="V200" s="18"/>
      <c r="W200" s="18"/>
    </row>
    <row r="201" spans="2:23" x14ac:dyDescent="0.25">
      <c r="B201" s="17"/>
      <c r="C201" s="17"/>
      <c r="D201" s="17"/>
      <c r="E201" s="17"/>
      <c r="F201" s="17"/>
      <c r="G201" s="17"/>
      <c r="H201" s="17"/>
      <c r="I201" s="17"/>
      <c r="J201" s="17"/>
      <c r="Q201" s="18"/>
      <c r="R201" s="18"/>
      <c r="S201" s="18"/>
      <c r="T201" s="18"/>
      <c r="U201" s="18"/>
      <c r="V201" s="18"/>
      <c r="W201" s="18"/>
    </row>
    <row r="202" spans="2:23" x14ac:dyDescent="0.25">
      <c r="B202" s="17"/>
      <c r="C202" s="17"/>
      <c r="D202" s="17"/>
      <c r="E202" s="17"/>
      <c r="F202" s="17"/>
      <c r="G202" s="17"/>
      <c r="H202" s="17"/>
      <c r="I202" s="17"/>
      <c r="J202" s="17"/>
      <c r="Q202" s="18"/>
      <c r="R202" s="18"/>
      <c r="S202" s="18"/>
      <c r="T202" s="18"/>
      <c r="U202" s="18"/>
      <c r="V202" s="18"/>
      <c r="W202" s="18"/>
    </row>
    <row r="203" spans="2:23" x14ac:dyDescent="0.25">
      <c r="B203" s="17"/>
      <c r="C203" s="17"/>
      <c r="D203" s="17"/>
      <c r="E203" s="17"/>
      <c r="F203" s="17"/>
      <c r="G203" s="17"/>
      <c r="H203" s="17"/>
      <c r="I203" s="17"/>
      <c r="J203" s="17"/>
      <c r="Q203" s="18"/>
      <c r="R203" s="18"/>
      <c r="S203" s="18"/>
      <c r="T203" s="18"/>
      <c r="U203" s="18"/>
      <c r="V203" s="18"/>
      <c r="W203" s="18"/>
    </row>
    <row r="204" spans="2:23" x14ac:dyDescent="0.25">
      <c r="B204" s="17"/>
      <c r="C204" s="17"/>
      <c r="D204" s="17"/>
      <c r="E204" s="17"/>
      <c r="F204" s="17"/>
      <c r="G204" s="17"/>
      <c r="H204" s="17"/>
      <c r="I204" s="17"/>
      <c r="J204" s="17"/>
      <c r="Q204" s="18"/>
      <c r="R204" s="18"/>
      <c r="S204" s="18"/>
      <c r="T204" s="18"/>
      <c r="U204" s="18"/>
      <c r="V204" s="18"/>
      <c r="W204" s="18"/>
    </row>
    <row r="205" spans="2:23" x14ac:dyDescent="0.25">
      <c r="B205" s="17"/>
      <c r="C205" s="17"/>
      <c r="D205" s="17"/>
      <c r="E205" s="17"/>
      <c r="F205" s="17"/>
      <c r="G205" s="17"/>
      <c r="H205" s="17"/>
      <c r="I205" s="17"/>
      <c r="J205" s="17"/>
      <c r="Q205" s="18"/>
      <c r="R205" s="18"/>
      <c r="S205" s="18"/>
      <c r="T205" s="18"/>
      <c r="U205" s="18"/>
      <c r="V205" s="18"/>
      <c r="W205" s="18"/>
    </row>
    <row r="206" spans="2:23" x14ac:dyDescent="0.25">
      <c r="B206" s="17"/>
      <c r="C206" s="17"/>
      <c r="D206" s="17"/>
      <c r="E206" s="17"/>
      <c r="F206" s="17"/>
      <c r="G206" s="17"/>
      <c r="H206" s="17"/>
      <c r="I206" s="17"/>
      <c r="J206" s="17"/>
      <c r="Q206" s="18"/>
      <c r="R206" s="18"/>
      <c r="S206" s="18"/>
      <c r="T206" s="18"/>
      <c r="U206" s="18"/>
      <c r="V206" s="18"/>
      <c r="W206" s="18"/>
    </row>
    <row r="207" spans="2:23" x14ac:dyDescent="0.25">
      <c r="B207" s="17"/>
      <c r="C207" s="17"/>
      <c r="D207" s="17"/>
      <c r="E207" s="17"/>
      <c r="F207" s="17"/>
      <c r="G207" s="17"/>
      <c r="H207" s="17"/>
      <c r="I207" s="17"/>
      <c r="J207" s="17"/>
      <c r="Q207" s="18"/>
      <c r="R207" s="18"/>
      <c r="S207" s="18"/>
      <c r="T207" s="18"/>
      <c r="U207" s="18"/>
      <c r="V207" s="18"/>
      <c r="W207" s="18"/>
    </row>
    <row r="208" spans="2:23" x14ac:dyDescent="0.25">
      <c r="B208" s="17"/>
      <c r="C208" s="17"/>
      <c r="D208" s="17"/>
      <c r="E208" s="17"/>
      <c r="F208" s="17"/>
      <c r="G208" s="17"/>
      <c r="H208" s="17"/>
      <c r="I208" s="17"/>
      <c r="J208" s="17"/>
      <c r="Q208" s="18"/>
      <c r="R208" s="18"/>
      <c r="S208" s="18"/>
      <c r="T208" s="18"/>
      <c r="U208" s="18"/>
      <c r="V208" s="18"/>
      <c r="W208" s="18"/>
    </row>
    <row r="209" spans="2:23" x14ac:dyDescent="0.25">
      <c r="B209" s="17"/>
      <c r="C209" s="17"/>
      <c r="D209" s="17"/>
      <c r="E209" s="17"/>
      <c r="F209" s="17"/>
      <c r="G209" s="17"/>
      <c r="H209" s="17"/>
      <c r="I209" s="17"/>
      <c r="J209" s="17"/>
      <c r="Q209" s="18"/>
      <c r="R209" s="18"/>
      <c r="S209" s="18"/>
      <c r="T209" s="18"/>
      <c r="U209" s="18"/>
      <c r="V209" s="18"/>
      <c r="W209" s="18"/>
    </row>
    <row r="210" spans="2:23" x14ac:dyDescent="0.25">
      <c r="B210" s="17"/>
      <c r="C210" s="17"/>
      <c r="D210" s="17"/>
      <c r="E210" s="17"/>
      <c r="F210" s="17"/>
      <c r="G210" s="17"/>
      <c r="H210" s="17"/>
      <c r="I210" s="17"/>
      <c r="J210" s="17"/>
      <c r="Q210" s="18"/>
      <c r="R210" s="18"/>
      <c r="S210" s="18"/>
      <c r="T210" s="18"/>
      <c r="U210" s="18"/>
      <c r="V210" s="18"/>
      <c r="W210" s="18"/>
    </row>
    <row r="211" spans="2:23" x14ac:dyDescent="0.25">
      <c r="B211" s="17"/>
      <c r="C211" s="17"/>
      <c r="D211" s="17"/>
      <c r="E211" s="17"/>
      <c r="F211" s="17"/>
      <c r="G211" s="17"/>
      <c r="H211" s="17"/>
      <c r="I211" s="17"/>
      <c r="J211" s="17"/>
      <c r="Q211" s="18"/>
      <c r="R211" s="18"/>
      <c r="S211" s="18"/>
      <c r="T211" s="18"/>
      <c r="U211" s="18"/>
      <c r="V211" s="18"/>
      <c r="W211" s="18"/>
    </row>
    <row r="212" spans="2:23" x14ac:dyDescent="0.25">
      <c r="B212" s="17"/>
      <c r="C212" s="17"/>
      <c r="D212" s="17"/>
      <c r="E212" s="17"/>
      <c r="F212" s="17"/>
      <c r="G212" s="17"/>
      <c r="H212" s="17"/>
      <c r="I212" s="17"/>
      <c r="J212" s="17"/>
      <c r="Q212" s="18"/>
      <c r="R212" s="18"/>
      <c r="S212" s="18"/>
      <c r="T212" s="18"/>
      <c r="U212" s="18"/>
      <c r="V212" s="18"/>
      <c r="W212" s="18"/>
    </row>
    <row r="213" spans="2:23" x14ac:dyDescent="0.25">
      <c r="B213" s="17"/>
      <c r="C213" s="17"/>
      <c r="D213" s="17"/>
      <c r="E213" s="17"/>
      <c r="F213" s="17"/>
      <c r="G213" s="17"/>
      <c r="H213" s="17"/>
      <c r="I213" s="17"/>
      <c r="J213" s="17"/>
      <c r="Q213" s="18"/>
      <c r="R213" s="18"/>
      <c r="S213" s="18"/>
      <c r="T213" s="18"/>
      <c r="U213" s="18"/>
      <c r="V213" s="18"/>
      <c r="W213" s="18"/>
    </row>
    <row r="214" spans="2:23" x14ac:dyDescent="0.25">
      <c r="B214" s="17"/>
      <c r="C214" s="17"/>
      <c r="D214" s="17"/>
      <c r="E214" s="17"/>
      <c r="F214" s="17"/>
      <c r="G214" s="17"/>
      <c r="H214" s="17"/>
      <c r="I214" s="17"/>
      <c r="J214" s="17"/>
      <c r="Q214" s="18"/>
      <c r="R214" s="18"/>
      <c r="S214" s="18"/>
      <c r="T214" s="18"/>
      <c r="U214" s="18"/>
      <c r="V214" s="18"/>
      <c r="W214" s="18"/>
    </row>
    <row r="215" spans="2:23" x14ac:dyDescent="0.25">
      <c r="B215" s="17"/>
      <c r="C215" s="17"/>
      <c r="D215" s="17"/>
      <c r="E215" s="17"/>
      <c r="F215" s="17"/>
      <c r="G215" s="17"/>
      <c r="H215" s="17"/>
      <c r="I215" s="17"/>
      <c r="J215" s="17"/>
      <c r="Q215" s="18"/>
      <c r="R215" s="18"/>
      <c r="S215" s="18"/>
      <c r="T215" s="18"/>
      <c r="U215" s="18"/>
      <c r="V215" s="18"/>
      <c r="W215" s="18"/>
    </row>
    <row r="216" spans="2:23" x14ac:dyDescent="0.25">
      <c r="B216" s="17"/>
      <c r="C216" s="17"/>
      <c r="D216" s="17"/>
      <c r="E216" s="17"/>
      <c r="F216" s="17"/>
      <c r="G216" s="17"/>
      <c r="H216" s="17"/>
      <c r="I216" s="17"/>
      <c r="J216" s="17"/>
      <c r="Q216" s="18"/>
      <c r="R216" s="18"/>
      <c r="S216" s="18"/>
      <c r="T216" s="18"/>
      <c r="U216" s="18"/>
      <c r="V216" s="18"/>
      <c r="W216" s="18"/>
    </row>
    <row r="217" spans="2:23" x14ac:dyDescent="0.25">
      <c r="B217" s="17"/>
      <c r="C217" s="17"/>
      <c r="D217" s="17"/>
      <c r="E217" s="17"/>
      <c r="F217" s="17"/>
      <c r="G217" s="17"/>
      <c r="H217" s="17"/>
      <c r="I217" s="17"/>
      <c r="J217" s="17"/>
      <c r="Q217" s="18"/>
      <c r="R217" s="18"/>
      <c r="S217" s="18"/>
      <c r="T217" s="18"/>
      <c r="U217" s="18"/>
      <c r="V217" s="18"/>
      <c r="W217" s="18"/>
    </row>
    <row r="218" spans="2:23" x14ac:dyDescent="0.25">
      <c r="B218" s="17"/>
      <c r="C218" s="17"/>
      <c r="D218" s="17"/>
      <c r="E218" s="17"/>
      <c r="F218" s="17"/>
      <c r="G218" s="17"/>
      <c r="H218" s="17"/>
      <c r="I218" s="17"/>
      <c r="J218" s="17"/>
      <c r="Q218" s="18"/>
      <c r="R218" s="18"/>
      <c r="S218" s="18"/>
      <c r="T218" s="18"/>
      <c r="U218" s="18"/>
      <c r="V218" s="18"/>
      <c r="W218" s="18"/>
    </row>
    <row r="219" spans="2:23" x14ac:dyDescent="0.25">
      <c r="B219" s="17"/>
      <c r="C219" s="17"/>
      <c r="D219" s="17"/>
      <c r="E219" s="17"/>
      <c r="F219" s="17"/>
      <c r="G219" s="17"/>
      <c r="H219" s="17"/>
      <c r="I219" s="17"/>
      <c r="J219" s="17"/>
      <c r="Q219" s="18"/>
      <c r="R219" s="18"/>
      <c r="S219" s="18"/>
      <c r="T219" s="18"/>
      <c r="U219" s="18"/>
      <c r="V219" s="18"/>
      <c r="W219" s="18"/>
    </row>
    <row r="220" spans="2:23" x14ac:dyDescent="0.25">
      <c r="B220" s="17"/>
      <c r="C220" s="17"/>
      <c r="D220" s="17"/>
      <c r="E220" s="17"/>
      <c r="F220" s="17"/>
      <c r="G220" s="17"/>
      <c r="H220" s="17"/>
      <c r="I220" s="17"/>
      <c r="J220" s="17"/>
      <c r="Q220" s="18"/>
      <c r="R220" s="18"/>
      <c r="S220" s="18"/>
      <c r="T220" s="18"/>
      <c r="U220" s="18"/>
      <c r="V220" s="18"/>
      <c r="W220" s="18"/>
    </row>
    <row r="221" spans="2:23" x14ac:dyDescent="0.25">
      <c r="B221" s="17"/>
      <c r="C221" s="17"/>
      <c r="D221" s="17"/>
      <c r="E221" s="17"/>
      <c r="F221" s="17"/>
      <c r="G221" s="17"/>
      <c r="H221" s="17"/>
      <c r="I221" s="17"/>
      <c r="J221" s="17"/>
      <c r="Q221" s="18"/>
      <c r="R221" s="18"/>
      <c r="S221" s="18"/>
      <c r="T221" s="18"/>
      <c r="U221" s="18"/>
      <c r="V221" s="18"/>
      <c r="W221" s="18"/>
    </row>
    <row r="222" spans="2:23" x14ac:dyDescent="0.25">
      <c r="B222" s="17"/>
      <c r="C222" s="17"/>
      <c r="D222" s="17"/>
      <c r="E222" s="17"/>
      <c r="F222" s="17"/>
      <c r="G222" s="17"/>
      <c r="H222" s="17"/>
      <c r="I222" s="17"/>
      <c r="J222" s="17"/>
      <c r="Q222" s="18"/>
      <c r="R222" s="18"/>
      <c r="S222" s="18"/>
      <c r="T222" s="18"/>
      <c r="U222" s="18"/>
      <c r="V222" s="18"/>
      <c r="W222" s="18"/>
    </row>
    <row r="223" spans="2:23" x14ac:dyDescent="0.25">
      <c r="B223" s="17"/>
      <c r="C223" s="17"/>
      <c r="D223" s="17"/>
      <c r="E223" s="17"/>
      <c r="F223" s="17"/>
      <c r="G223" s="17"/>
      <c r="H223" s="17"/>
      <c r="I223" s="17"/>
      <c r="J223" s="17"/>
      <c r="Q223" s="18"/>
      <c r="R223" s="18"/>
      <c r="S223" s="18"/>
      <c r="T223" s="18"/>
      <c r="U223" s="18"/>
      <c r="V223" s="18"/>
      <c r="W223" s="18"/>
    </row>
    <row r="224" spans="2:23" x14ac:dyDescent="0.25">
      <c r="B224" s="17"/>
      <c r="C224" s="17"/>
      <c r="D224" s="17"/>
      <c r="E224" s="17"/>
      <c r="F224" s="17"/>
      <c r="G224" s="17"/>
      <c r="H224" s="17"/>
      <c r="I224" s="17"/>
      <c r="J224" s="17"/>
      <c r="Q224" s="18"/>
      <c r="R224" s="18"/>
      <c r="S224" s="18"/>
      <c r="T224" s="18"/>
      <c r="U224" s="18"/>
      <c r="V224" s="18"/>
      <c r="W224" s="18"/>
    </row>
    <row r="225" spans="2:23" x14ac:dyDescent="0.25">
      <c r="B225" s="17"/>
      <c r="C225" s="17"/>
      <c r="D225" s="17"/>
      <c r="E225" s="17"/>
      <c r="F225" s="17"/>
      <c r="G225" s="17"/>
      <c r="H225" s="17"/>
      <c r="I225" s="17"/>
      <c r="J225" s="17"/>
      <c r="Q225" s="18"/>
      <c r="R225" s="18"/>
      <c r="S225" s="18"/>
      <c r="T225" s="18"/>
      <c r="U225" s="18"/>
      <c r="V225" s="18"/>
      <c r="W225" s="18"/>
    </row>
    <row r="226" spans="2:23" x14ac:dyDescent="0.25">
      <c r="B226" s="17"/>
      <c r="C226" s="17"/>
      <c r="D226" s="17"/>
      <c r="E226" s="17"/>
      <c r="F226" s="17"/>
      <c r="G226" s="17"/>
      <c r="H226" s="17"/>
      <c r="I226" s="17"/>
      <c r="J226" s="17"/>
      <c r="Q226" s="18"/>
      <c r="R226" s="18"/>
      <c r="S226" s="18"/>
      <c r="T226" s="18"/>
      <c r="U226" s="18"/>
      <c r="V226" s="18"/>
      <c r="W226" s="18"/>
    </row>
    <row r="227" spans="2:23" x14ac:dyDescent="0.25">
      <c r="B227" s="17"/>
      <c r="C227" s="17"/>
      <c r="D227" s="17"/>
      <c r="E227" s="17"/>
      <c r="F227" s="17"/>
      <c r="G227" s="17"/>
      <c r="H227" s="17"/>
      <c r="I227" s="17"/>
      <c r="J227" s="17"/>
      <c r="Q227" s="18"/>
      <c r="R227" s="18"/>
      <c r="S227" s="18"/>
      <c r="T227" s="18"/>
      <c r="U227" s="18"/>
      <c r="V227" s="18"/>
      <c r="W227" s="18"/>
    </row>
    <row r="228" spans="2:23" x14ac:dyDescent="0.25">
      <c r="B228" s="17"/>
      <c r="C228" s="17"/>
      <c r="D228" s="17"/>
      <c r="E228" s="17"/>
      <c r="F228" s="17"/>
      <c r="G228" s="17"/>
      <c r="H228" s="17"/>
      <c r="I228" s="17"/>
      <c r="J228" s="17"/>
      <c r="Q228" s="18"/>
      <c r="R228" s="18"/>
      <c r="S228" s="18"/>
      <c r="T228" s="18"/>
      <c r="U228" s="18"/>
      <c r="V228" s="18"/>
      <c r="W228" s="18"/>
    </row>
    <row r="229" spans="2:23" x14ac:dyDescent="0.25">
      <c r="B229" s="17"/>
      <c r="C229" s="17"/>
      <c r="D229" s="17"/>
      <c r="E229" s="17"/>
      <c r="F229" s="17"/>
      <c r="G229" s="17"/>
      <c r="H229" s="17"/>
      <c r="I229" s="17"/>
      <c r="J229" s="17"/>
      <c r="Q229" s="18"/>
      <c r="R229" s="18"/>
      <c r="S229" s="18"/>
      <c r="T229" s="18"/>
      <c r="U229" s="18"/>
      <c r="V229" s="18"/>
      <c r="W229" s="18"/>
    </row>
    <row r="230" spans="2:23" x14ac:dyDescent="0.25">
      <c r="B230" s="17"/>
      <c r="C230" s="17"/>
      <c r="D230" s="17"/>
      <c r="E230" s="17"/>
      <c r="F230" s="17"/>
      <c r="G230" s="17"/>
      <c r="H230" s="17"/>
      <c r="I230" s="17"/>
      <c r="J230" s="17"/>
      <c r="Q230" s="18"/>
      <c r="R230" s="18"/>
      <c r="S230" s="18"/>
      <c r="T230" s="18"/>
      <c r="U230" s="18"/>
      <c r="V230" s="18"/>
      <c r="W230" s="18"/>
    </row>
    <row r="231" spans="2:23" x14ac:dyDescent="0.25">
      <c r="B231" s="17"/>
      <c r="C231" s="17"/>
      <c r="D231" s="17"/>
      <c r="E231" s="17"/>
      <c r="F231" s="17"/>
      <c r="G231" s="17"/>
      <c r="H231" s="17"/>
      <c r="I231" s="17"/>
      <c r="J231" s="17"/>
      <c r="Q231" s="18"/>
      <c r="R231" s="18"/>
      <c r="S231" s="18"/>
      <c r="T231" s="18"/>
      <c r="U231" s="18"/>
      <c r="V231" s="18"/>
      <c r="W231" s="18"/>
    </row>
    <row r="232" spans="2:23" x14ac:dyDescent="0.25">
      <c r="B232" s="17"/>
      <c r="C232" s="17"/>
      <c r="D232" s="17"/>
      <c r="E232" s="17"/>
      <c r="F232" s="17"/>
      <c r="G232" s="17"/>
      <c r="H232" s="17"/>
      <c r="I232" s="17"/>
      <c r="J232" s="17"/>
      <c r="Q232" s="18"/>
      <c r="R232" s="18"/>
      <c r="S232" s="18"/>
      <c r="T232" s="18"/>
      <c r="U232" s="18"/>
      <c r="V232" s="18"/>
      <c r="W232" s="18"/>
    </row>
    <row r="233" spans="2:23" x14ac:dyDescent="0.25">
      <c r="B233" s="17"/>
      <c r="C233" s="17"/>
      <c r="D233" s="17"/>
      <c r="E233" s="17"/>
      <c r="F233" s="17"/>
      <c r="G233" s="17"/>
      <c r="H233" s="17"/>
      <c r="I233" s="17"/>
      <c r="J233" s="17"/>
      <c r="Q233" s="18"/>
      <c r="R233" s="18"/>
      <c r="S233" s="18"/>
      <c r="T233" s="18"/>
      <c r="U233" s="18"/>
      <c r="V233" s="18"/>
      <c r="W233" s="18"/>
    </row>
    <row r="234" spans="2:23" x14ac:dyDescent="0.25">
      <c r="B234" s="17"/>
      <c r="C234" s="17"/>
      <c r="D234" s="17"/>
      <c r="E234" s="17"/>
      <c r="F234" s="17"/>
      <c r="G234" s="17"/>
      <c r="H234" s="17"/>
      <c r="I234" s="17"/>
      <c r="J234" s="17"/>
      <c r="Q234" s="18"/>
      <c r="R234" s="18"/>
      <c r="S234" s="18"/>
      <c r="T234" s="18"/>
      <c r="U234" s="18"/>
      <c r="V234" s="18"/>
      <c r="W234" s="18"/>
    </row>
    <row r="235" spans="2:23" x14ac:dyDescent="0.25">
      <c r="B235" s="17"/>
      <c r="C235" s="17"/>
      <c r="D235" s="17"/>
      <c r="E235" s="17"/>
      <c r="F235" s="17"/>
      <c r="G235" s="17"/>
      <c r="H235" s="17"/>
      <c r="I235" s="17"/>
      <c r="J235" s="17"/>
      <c r="Q235" s="18"/>
      <c r="R235" s="18"/>
      <c r="S235" s="18"/>
      <c r="T235" s="18"/>
      <c r="U235" s="18"/>
      <c r="V235" s="18"/>
      <c r="W235" s="18"/>
    </row>
    <row r="236" spans="2:23" x14ac:dyDescent="0.25">
      <c r="B236" s="17"/>
      <c r="C236" s="17"/>
      <c r="D236" s="17"/>
      <c r="E236" s="17"/>
      <c r="F236" s="17"/>
      <c r="G236" s="17"/>
      <c r="H236" s="17"/>
      <c r="I236" s="17"/>
      <c r="J236" s="17"/>
      <c r="Q236" s="18"/>
      <c r="R236" s="18"/>
      <c r="S236" s="18"/>
      <c r="T236" s="18"/>
      <c r="U236" s="18"/>
      <c r="V236" s="18"/>
      <c r="W236" s="18"/>
    </row>
    <row r="237" spans="2:23" x14ac:dyDescent="0.25">
      <c r="B237" s="17"/>
      <c r="C237" s="17"/>
      <c r="D237" s="17"/>
      <c r="E237" s="17"/>
      <c r="F237" s="17"/>
      <c r="G237" s="17"/>
      <c r="H237" s="17"/>
      <c r="I237" s="17"/>
      <c r="J237" s="17"/>
      <c r="Q237" s="18"/>
      <c r="R237" s="18"/>
      <c r="S237" s="18"/>
      <c r="T237" s="18"/>
      <c r="U237" s="18"/>
      <c r="V237" s="18"/>
      <c r="W237" s="18"/>
    </row>
    <row r="238" spans="2:23" x14ac:dyDescent="0.25">
      <c r="B238" s="17"/>
      <c r="C238" s="17"/>
      <c r="D238" s="17"/>
      <c r="E238" s="17"/>
      <c r="F238" s="17"/>
      <c r="G238" s="17"/>
      <c r="H238" s="17"/>
      <c r="I238" s="17"/>
      <c r="J238" s="17"/>
      <c r="Q238" s="18"/>
      <c r="R238" s="18"/>
      <c r="S238" s="18"/>
      <c r="T238" s="18"/>
      <c r="U238" s="18"/>
      <c r="V238" s="18"/>
      <c r="W238" s="18"/>
    </row>
    <row r="239" spans="2:23" x14ac:dyDescent="0.25">
      <c r="B239" s="17"/>
      <c r="C239" s="17"/>
      <c r="D239" s="17"/>
      <c r="E239" s="17"/>
      <c r="F239" s="17"/>
      <c r="G239" s="17"/>
      <c r="H239" s="17"/>
      <c r="I239" s="17"/>
      <c r="J239" s="17"/>
      <c r="Q239" s="18"/>
      <c r="R239" s="18"/>
      <c r="S239" s="18"/>
      <c r="T239" s="18"/>
      <c r="U239" s="18"/>
      <c r="V239" s="18"/>
      <c r="W239" s="18"/>
    </row>
    <row r="240" spans="2:23" x14ac:dyDescent="0.25">
      <c r="B240" s="17"/>
      <c r="C240" s="17"/>
      <c r="D240" s="17"/>
      <c r="E240" s="17"/>
      <c r="F240" s="17"/>
      <c r="G240" s="17"/>
      <c r="H240" s="17"/>
      <c r="I240" s="17"/>
      <c r="J240" s="17"/>
      <c r="Q240" s="18"/>
      <c r="R240" s="18"/>
      <c r="S240" s="18"/>
      <c r="T240" s="18"/>
      <c r="U240" s="18"/>
      <c r="V240" s="18"/>
      <c r="W240" s="18"/>
    </row>
    <row r="241" spans="2:23" x14ac:dyDescent="0.25">
      <c r="B241" s="17"/>
      <c r="C241" s="17"/>
      <c r="D241" s="17"/>
      <c r="E241" s="17"/>
      <c r="F241" s="17"/>
      <c r="G241" s="17"/>
      <c r="H241" s="17"/>
      <c r="I241" s="17"/>
      <c r="J241" s="17"/>
      <c r="Q241" s="18"/>
      <c r="R241" s="18"/>
      <c r="S241" s="18"/>
      <c r="T241" s="18"/>
      <c r="U241" s="18"/>
      <c r="V241" s="18"/>
      <c r="W241" s="18"/>
    </row>
    <row r="242" spans="2:23" x14ac:dyDescent="0.25">
      <c r="B242" s="17"/>
      <c r="C242" s="17"/>
      <c r="D242" s="17"/>
      <c r="E242" s="17"/>
      <c r="F242" s="17"/>
      <c r="G242" s="17"/>
      <c r="H242" s="17"/>
      <c r="I242" s="17"/>
      <c r="J242" s="17"/>
      <c r="Q242" s="18"/>
      <c r="R242" s="18"/>
      <c r="S242" s="18"/>
      <c r="T242" s="18"/>
      <c r="U242" s="18"/>
      <c r="V242" s="18"/>
      <c r="W242" s="18"/>
    </row>
    <row r="243" spans="2:23" x14ac:dyDescent="0.25">
      <c r="B243" s="17"/>
      <c r="C243" s="17"/>
      <c r="D243" s="17"/>
      <c r="E243" s="17"/>
      <c r="F243" s="17"/>
      <c r="G243" s="17"/>
      <c r="H243" s="17"/>
      <c r="I243" s="17"/>
      <c r="J243" s="17"/>
      <c r="Q243" s="18"/>
      <c r="R243" s="18"/>
      <c r="S243" s="18"/>
      <c r="T243" s="18"/>
      <c r="U243" s="18"/>
      <c r="V243" s="18"/>
      <c r="W243" s="18"/>
    </row>
    <row r="244" spans="2:23" x14ac:dyDescent="0.25">
      <c r="B244" s="17"/>
      <c r="C244" s="17"/>
      <c r="D244" s="17"/>
      <c r="E244" s="17"/>
      <c r="F244" s="17"/>
      <c r="G244" s="17"/>
      <c r="H244" s="17"/>
      <c r="I244" s="17"/>
      <c r="J244" s="17"/>
      <c r="Q244" s="18"/>
      <c r="R244" s="18"/>
      <c r="S244" s="18"/>
      <c r="T244" s="18"/>
      <c r="U244" s="18"/>
      <c r="V244" s="18"/>
      <c r="W244" s="18"/>
    </row>
    <row r="245" spans="2:23" x14ac:dyDescent="0.25">
      <c r="B245" s="17"/>
      <c r="C245" s="17"/>
      <c r="D245" s="17"/>
      <c r="E245" s="17"/>
      <c r="F245" s="17"/>
      <c r="G245" s="17"/>
      <c r="H245" s="17"/>
      <c r="I245" s="17"/>
      <c r="J245" s="17"/>
      <c r="Q245" s="18"/>
      <c r="R245" s="18"/>
      <c r="S245" s="18"/>
      <c r="T245" s="18"/>
      <c r="U245" s="18"/>
      <c r="V245" s="18"/>
      <c r="W245" s="18"/>
    </row>
    <row r="246" spans="2:23" x14ac:dyDescent="0.25">
      <c r="B246" s="17"/>
      <c r="C246" s="17"/>
      <c r="D246" s="17"/>
      <c r="E246" s="17"/>
      <c r="F246" s="17"/>
      <c r="G246" s="17"/>
      <c r="H246" s="17"/>
      <c r="I246" s="17"/>
      <c r="J246" s="17"/>
      <c r="Q246" s="18"/>
      <c r="R246" s="18"/>
      <c r="S246" s="18"/>
      <c r="T246" s="18"/>
      <c r="U246" s="18"/>
      <c r="V246" s="18"/>
      <c r="W246" s="18"/>
    </row>
    <row r="247" spans="2:23" x14ac:dyDescent="0.25">
      <c r="B247" s="17"/>
      <c r="C247" s="17"/>
      <c r="D247" s="17"/>
      <c r="E247" s="17"/>
      <c r="F247" s="17"/>
      <c r="G247" s="17"/>
      <c r="H247" s="17"/>
      <c r="I247" s="17"/>
      <c r="J247" s="17"/>
      <c r="Q247" s="18"/>
      <c r="R247" s="18"/>
      <c r="S247" s="18"/>
      <c r="T247" s="18"/>
      <c r="U247" s="18"/>
      <c r="V247" s="18"/>
      <c r="W247" s="18"/>
    </row>
    <row r="248" spans="2:23" x14ac:dyDescent="0.25">
      <c r="B248" s="17"/>
      <c r="C248" s="17"/>
      <c r="D248" s="17"/>
      <c r="E248" s="17"/>
      <c r="F248" s="17"/>
      <c r="G248" s="17"/>
      <c r="H248" s="17"/>
      <c r="I248" s="17"/>
      <c r="J248" s="17"/>
      <c r="Q248" s="18"/>
      <c r="R248" s="18"/>
      <c r="S248" s="18"/>
      <c r="T248" s="18"/>
      <c r="U248" s="18"/>
      <c r="V248" s="18"/>
      <c r="W248" s="18"/>
    </row>
    <row r="249" spans="2:23" x14ac:dyDescent="0.25">
      <c r="B249" s="17"/>
      <c r="C249" s="17"/>
      <c r="D249" s="17"/>
      <c r="E249" s="17"/>
      <c r="F249" s="17"/>
      <c r="G249" s="17"/>
      <c r="H249" s="17"/>
      <c r="I249" s="17"/>
      <c r="J249" s="17"/>
      <c r="Q249" s="18"/>
      <c r="R249" s="18"/>
      <c r="S249" s="18"/>
      <c r="T249" s="18"/>
      <c r="U249" s="18"/>
      <c r="V249" s="18"/>
      <c r="W249" s="18"/>
    </row>
    <row r="250" spans="2:23" x14ac:dyDescent="0.25">
      <c r="B250" s="17"/>
      <c r="C250" s="17"/>
      <c r="D250" s="17"/>
      <c r="E250" s="17"/>
      <c r="F250" s="17"/>
      <c r="G250" s="17"/>
      <c r="H250" s="17"/>
      <c r="I250" s="17"/>
      <c r="J250" s="17"/>
      <c r="Q250" s="18"/>
      <c r="R250" s="18"/>
      <c r="S250" s="18"/>
      <c r="T250" s="18"/>
      <c r="U250" s="18"/>
      <c r="V250" s="18"/>
      <c r="W250" s="18"/>
    </row>
    <row r="251" spans="2:23" x14ac:dyDescent="0.25">
      <c r="B251" s="17"/>
      <c r="C251" s="17"/>
      <c r="D251" s="17"/>
      <c r="E251" s="17"/>
      <c r="F251" s="17"/>
      <c r="G251" s="17"/>
      <c r="H251" s="17"/>
      <c r="I251" s="17"/>
      <c r="J251" s="17"/>
      <c r="Q251" s="18"/>
      <c r="R251" s="18"/>
      <c r="S251" s="18"/>
      <c r="T251" s="18"/>
      <c r="U251" s="18"/>
      <c r="V251" s="18"/>
      <c r="W251" s="18"/>
    </row>
    <row r="252" spans="2:23" x14ac:dyDescent="0.25">
      <c r="B252" s="17"/>
      <c r="C252" s="17"/>
      <c r="D252" s="17"/>
      <c r="E252" s="17"/>
      <c r="F252" s="17"/>
      <c r="G252" s="17"/>
      <c r="H252" s="17"/>
      <c r="I252" s="17"/>
      <c r="J252" s="17"/>
      <c r="Q252" s="18"/>
      <c r="R252" s="18"/>
      <c r="S252" s="18"/>
      <c r="T252" s="18"/>
      <c r="U252" s="18"/>
      <c r="V252" s="18"/>
      <c r="W252" s="18"/>
    </row>
    <row r="253" spans="2:23" x14ac:dyDescent="0.25">
      <c r="B253" s="17"/>
      <c r="C253" s="17"/>
      <c r="D253" s="17"/>
      <c r="E253" s="17"/>
      <c r="F253" s="17"/>
      <c r="G253" s="17"/>
      <c r="H253" s="17"/>
      <c r="I253" s="17"/>
      <c r="J253" s="17"/>
      <c r="Q253" s="18"/>
      <c r="R253" s="18"/>
      <c r="S253" s="18"/>
      <c r="T253" s="18"/>
      <c r="U253" s="18"/>
      <c r="V253" s="18"/>
      <c r="W253" s="18"/>
    </row>
    <row r="254" spans="2:23" x14ac:dyDescent="0.25">
      <c r="B254" s="17"/>
      <c r="C254" s="17"/>
      <c r="D254" s="17"/>
      <c r="E254" s="17"/>
      <c r="F254" s="17"/>
      <c r="G254" s="17"/>
      <c r="H254" s="17"/>
      <c r="I254" s="17"/>
      <c r="J254" s="17"/>
      <c r="Q254" s="18"/>
      <c r="R254" s="18"/>
      <c r="S254" s="18"/>
      <c r="T254" s="18"/>
      <c r="U254" s="18"/>
      <c r="V254" s="18"/>
      <c r="W254" s="18"/>
    </row>
    <row r="255" spans="2:23" x14ac:dyDescent="0.25">
      <c r="B255" s="17"/>
      <c r="C255" s="17"/>
      <c r="D255" s="17"/>
      <c r="E255" s="17"/>
      <c r="F255" s="17"/>
      <c r="G255" s="17"/>
      <c r="H255" s="17"/>
      <c r="I255" s="17"/>
      <c r="J255" s="17"/>
      <c r="Q255" s="18"/>
      <c r="R255" s="18"/>
      <c r="S255" s="18"/>
      <c r="T255" s="18"/>
      <c r="U255" s="18"/>
      <c r="V255" s="18"/>
      <c r="W255" s="18"/>
    </row>
    <row r="256" spans="2:23" x14ac:dyDescent="0.25">
      <c r="B256" s="17"/>
      <c r="C256" s="17"/>
      <c r="D256" s="17"/>
      <c r="E256" s="17"/>
      <c r="F256" s="17"/>
      <c r="G256" s="17"/>
      <c r="H256" s="17"/>
      <c r="I256" s="17"/>
      <c r="J256" s="17"/>
      <c r="Q256" s="18"/>
      <c r="R256" s="18"/>
      <c r="S256" s="18"/>
      <c r="T256" s="18"/>
      <c r="U256" s="18"/>
      <c r="V256" s="18"/>
      <c r="W256" s="18"/>
    </row>
    <row r="257" spans="2:23" x14ac:dyDescent="0.25">
      <c r="B257" s="17"/>
      <c r="C257" s="17"/>
      <c r="D257" s="17"/>
      <c r="E257" s="17"/>
      <c r="F257" s="17"/>
      <c r="G257" s="17"/>
      <c r="H257" s="17"/>
      <c r="I257" s="17"/>
      <c r="J257" s="17"/>
      <c r="Q257" s="18"/>
      <c r="R257" s="18"/>
      <c r="S257" s="18"/>
      <c r="T257" s="18"/>
      <c r="U257" s="18"/>
      <c r="V257" s="18"/>
      <c r="W257" s="18"/>
    </row>
    <row r="258" spans="2:23" x14ac:dyDescent="0.25">
      <c r="B258" s="17"/>
      <c r="C258" s="17"/>
      <c r="D258" s="17"/>
      <c r="E258" s="17"/>
      <c r="F258" s="17"/>
      <c r="G258" s="17"/>
      <c r="H258" s="17"/>
      <c r="I258" s="17"/>
      <c r="J258" s="17"/>
      <c r="Q258" s="18"/>
      <c r="R258" s="18"/>
      <c r="S258" s="18"/>
      <c r="T258" s="18"/>
      <c r="U258" s="18"/>
      <c r="V258" s="18"/>
      <c r="W258" s="18"/>
    </row>
    <row r="259" spans="2:23" x14ac:dyDescent="0.25">
      <c r="B259" s="17"/>
      <c r="C259" s="17"/>
      <c r="D259" s="17"/>
      <c r="E259" s="17"/>
      <c r="F259" s="17"/>
      <c r="G259" s="17"/>
      <c r="H259" s="17"/>
      <c r="I259" s="17"/>
      <c r="J259" s="17"/>
      <c r="Q259" s="18"/>
      <c r="R259" s="18"/>
      <c r="S259" s="18"/>
      <c r="T259" s="18"/>
      <c r="U259" s="18"/>
      <c r="V259" s="18"/>
      <c r="W259" s="18"/>
    </row>
    <row r="260" spans="2:23" x14ac:dyDescent="0.25">
      <c r="B260" s="17"/>
      <c r="C260" s="17"/>
      <c r="D260" s="17"/>
      <c r="E260" s="17"/>
      <c r="F260" s="17"/>
      <c r="G260" s="17"/>
      <c r="H260" s="17"/>
      <c r="I260" s="17"/>
      <c r="J260" s="17"/>
      <c r="Q260" s="18"/>
      <c r="R260" s="18"/>
      <c r="S260" s="18"/>
      <c r="T260" s="18"/>
      <c r="U260" s="18"/>
      <c r="V260" s="18"/>
      <c r="W260" s="18"/>
    </row>
    <row r="261" spans="2:23" x14ac:dyDescent="0.25">
      <c r="B261" s="17"/>
      <c r="C261" s="17"/>
      <c r="D261" s="17"/>
      <c r="E261" s="17"/>
      <c r="F261" s="17"/>
      <c r="G261" s="17"/>
      <c r="H261" s="17"/>
      <c r="I261" s="17"/>
      <c r="J261" s="17"/>
      <c r="Q261" s="18"/>
      <c r="R261" s="18"/>
      <c r="S261" s="18"/>
      <c r="T261" s="18"/>
      <c r="U261" s="18"/>
      <c r="V261" s="18"/>
      <c r="W261" s="18"/>
    </row>
    <row r="262" spans="2:23" x14ac:dyDescent="0.25">
      <c r="B262" s="17"/>
      <c r="C262" s="17"/>
      <c r="D262" s="17"/>
      <c r="E262" s="17"/>
      <c r="F262" s="17"/>
      <c r="G262" s="17"/>
      <c r="H262" s="17"/>
      <c r="I262" s="17"/>
      <c r="J262" s="17"/>
      <c r="Q262" s="18"/>
      <c r="R262" s="18"/>
      <c r="S262" s="18"/>
      <c r="T262" s="18"/>
      <c r="U262" s="18"/>
      <c r="V262" s="18"/>
      <c r="W262" s="18"/>
    </row>
    <row r="263" spans="2:23" x14ac:dyDescent="0.25">
      <c r="B263" s="17"/>
      <c r="C263" s="17"/>
      <c r="D263" s="17"/>
      <c r="E263" s="17"/>
      <c r="F263" s="17"/>
      <c r="G263" s="17"/>
      <c r="H263" s="17"/>
      <c r="I263" s="17"/>
      <c r="J263" s="17"/>
      <c r="Q263" s="18"/>
      <c r="R263" s="18"/>
      <c r="S263" s="18"/>
      <c r="T263" s="18"/>
      <c r="U263" s="18"/>
      <c r="V263" s="18"/>
      <c r="W263" s="18"/>
    </row>
    <row r="264" spans="2:23" x14ac:dyDescent="0.25">
      <c r="B264" s="17"/>
      <c r="C264" s="17"/>
      <c r="D264" s="17"/>
      <c r="E264" s="17"/>
      <c r="F264" s="17"/>
      <c r="G264" s="17"/>
      <c r="H264" s="17"/>
      <c r="I264" s="17"/>
      <c r="J264" s="17"/>
      <c r="Q264" s="18"/>
      <c r="R264" s="18"/>
      <c r="S264" s="18"/>
      <c r="T264" s="18"/>
      <c r="U264" s="18"/>
      <c r="V264" s="18"/>
      <c r="W264" s="18"/>
    </row>
    <row r="265" spans="2:23" x14ac:dyDescent="0.25">
      <c r="B265" s="17"/>
      <c r="C265" s="17"/>
      <c r="D265" s="17"/>
      <c r="E265" s="17"/>
      <c r="F265" s="17"/>
      <c r="G265" s="17"/>
      <c r="H265" s="17"/>
      <c r="I265" s="17"/>
      <c r="J265" s="17"/>
      <c r="Q265" s="18"/>
      <c r="R265" s="18"/>
      <c r="S265" s="18"/>
      <c r="T265" s="18"/>
      <c r="U265" s="18"/>
      <c r="V265" s="18"/>
      <c r="W265" s="18"/>
    </row>
    <row r="266" spans="2:23" x14ac:dyDescent="0.25">
      <c r="B266" s="17"/>
      <c r="C266" s="17"/>
      <c r="D266" s="17"/>
      <c r="E266" s="17"/>
      <c r="F266" s="17"/>
      <c r="G266" s="17"/>
      <c r="H266" s="17"/>
      <c r="I266" s="17"/>
      <c r="J266" s="17"/>
      <c r="Q266" s="18"/>
      <c r="R266" s="18"/>
      <c r="S266" s="18"/>
      <c r="T266" s="18"/>
      <c r="U266" s="18"/>
      <c r="V266" s="18"/>
      <c r="W266" s="18"/>
    </row>
    <row r="267" spans="2:23" x14ac:dyDescent="0.25">
      <c r="B267" s="17"/>
      <c r="C267" s="17"/>
      <c r="D267" s="17"/>
      <c r="E267" s="17"/>
      <c r="F267" s="17"/>
      <c r="G267" s="17"/>
      <c r="H267" s="17"/>
      <c r="I267" s="17"/>
      <c r="J267" s="17"/>
      <c r="Q267" s="18"/>
      <c r="R267" s="18"/>
      <c r="S267" s="18"/>
      <c r="T267" s="18"/>
      <c r="U267" s="18"/>
      <c r="V267" s="18"/>
      <c r="W267" s="18"/>
    </row>
    <row r="268" spans="2:23" x14ac:dyDescent="0.25">
      <c r="B268" s="17"/>
      <c r="C268" s="17"/>
      <c r="D268" s="17"/>
      <c r="E268" s="17"/>
      <c r="F268" s="17"/>
      <c r="G268" s="17"/>
      <c r="H268" s="17"/>
      <c r="I268" s="17"/>
      <c r="J268" s="17"/>
      <c r="Q268" s="18"/>
      <c r="R268" s="18"/>
      <c r="S268" s="18"/>
      <c r="T268" s="18"/>
      <c r="U268" s="18"/>
      <c r="V268" s="18"/>
      <c r="W268" s="18"/>
    </row>
    <row r="269" spans="2:23" x14ac:dyDescent="0.25">
      <c r="B269" s="17"/>
      <c r="C269" s="17"/>
      <c r="D269" s="17"/>
      <c r="E269" s="17"/>
      <c r="F269" s="17"/>
      <c r="G269" s="17"/>
      <c r="H269" s="17"/>
      <c r="I269" s="17"/>
      <c r="J269" s="17"/>
      <c r="Q269" s="18"/>
      <c r="R269" s="18"/>
      <c r="S269" s="18"/>
      <c r="T269" s="18"/>
      <c r="U269" s="18"/>
      <c r="V269" s="18"/>
      <c r="W269" s="18"/>
    </row>
    <row r="270" spans="2:23" x14ac:dyDescent="0.25">
      <c r="B270" s="17"/>
      <c r="C270" s="17"/>
      <c r="D270" s="17"/>
      <c r="E270" s="17"/>
      <c r="F270" s="17"/>
      <c r="G270" s="17"/>
      <c r="H270" s="17"/>
      <c r="I270" s="17"/>
      <c r="J270" s="17"/>
      <c r="Q270" s="18"/>
      <c r="R270" s="18"/>
      <c r="S270" s="18"/>
      <c r="T270" s="18"/>
      <c r="U270" s="18"/>
      <c r="V270" s="18"/>
      <c r="W270" s="18"/>
    </row>
    <row r="271" spans="2:23" x14ac:dyDescent="0.25">
      <c r="B271" s="17"/>
      <c r="C271" s="17"/>
      <c r="D271" s="17"/>
      <c r="E271" s="17"/>
      <c r="F271" s="17"/>
      <c r="G271" s="17"/>
      <c r="H271" s="17"/>
      <c r="I271" s="17"/>
      <c r="J271" s="17"/>
      <c r="Q271" s="18"/>
      <c r="R271" s="18"/>
      <c r="S271" s="18"/>
      <c r="T271" s="18"/>
      <c r="U271" s="18"/>
      <c r="V271" s="18"/>
      <c r="W271" s="18"/>
    </row>
    <row r="272" spans="2:23" x14ac:dyDescent="0.25">
      <c r="B272" s="17"/>
      <c r="C272" s="17"/>
      <c r="D272" s="17"/>
      <c r="E272" s="17"/>
      <c r="F272" s="17"/>
      <c r="G272" s="17"/>
      <c r="H272" s="17"/>
      <c r="I272" s="17"/>
      <c r="J272" s="17"/>
      <c r="Q272" s="18"/>
      <c r="R272" s="18"/>
      <c r="S272" s="18"/>
      <c r="T272" s="18"/>
      <c r="U272" s="18"/>
      <c r="V272" s="18"/>
      <c r="W272" s="18"/>
    </row>
    <row r="273" spans="2:23" x14ac:dyDescent="0.25">
      <c r="B273" s="17"/>
      <c r="C273" s="17"/>
      <c r="D273" s="17"/>
      <c r="E273" s="17"/>
      <c r="F273" s="17"/>
      <c r="G273" s="17"/>
      <c r="H273" s="17"/>
      <c r="I273" s="17"/>
      <c r="J273" s="17"/>
      <c r="Q273" s="18"/>
      <c r="R273" s="18"/>
      <c r="S273" s="18"/>
      <c r="T273" s="18"/>
      <c r="U273" s="18"/>
      <c r="V273" s="18"/>
      <c r="W273" s="18"/>
    </row>
    <row r="274" spans="2:23" x14ac:dyDescent="0.25">
      <c r="B274" s="17"/>
      <c r="C274" s="17"/>
      <c r="D274" s="17"/>
      <c r="E274" s="17"/>
      <c r="F274" s="17"/>
      <c r="G274" s="17"/>
      <c r="H274" s="17"/>
      <c r="I274" s="17"/>
      <c r="J274" s="17"/>
      <c r="Q274" s="18"/>
      <c r="R274" s="18"/>
      <c r="S274" s="18"/>
      <c r="T274" s="18"/>
      <c r="U274" s="18"/>
      <c r="V274" s="18"/>
      <c r="W274" s="18"/>
    </row>
    <row r="275" spans="2:23" x14ac:dyDescent="0.25">
      <c r="B275" s="17"/>
      <c r="C275" s="17"/>
      <c r="D275" s="17"/>
      <c r="E275" s="17"/>
      <c r="F275" s="17"/>
      <c r="G275" s="17"/>
      <c r="H275" s="17"/>
      <c r="I275" s="17"/>
      <c r="J275" s="17"/>
      <c r="Q275" s="18"/>
      <c r="R275" s="18"/>
      <c r="S275" s="18"/>
      <c r="T275" s="18"/>
      <c r="U275" s="18"/>
      <c r="V275" s="18"/>
      <c r="W275" s="18"/>
    </row>
    <row r="276" spans="2:23" x14ac:dyDescent="0.25">
      <c r="B276" s="17"/>
      <c r="C276" s="17"/>
      <c r="D276" s="17"/>
      <c r="E276" s="17"/>
      <c r="F276" s="17"/>
      <c r="G276" s="17"/>
      <c r="H276" s="17"/>
      <c r="I276" s="17"/>
      <c r="J276" s="17"/>
      <c r="Q276" s="18"/>
      <c r="R276" s="18"/>
      <c r="S276" s="18"/>
      <c r="T276" s="18"/>
      <c r="U276" s="18"/>
      <c r="V276" s="18"/>
      <c r="W276" s="18"/>
    </row>
    <row r="277" spans="2:23" x14ac:dyDescent="0.25">
      <c r="B277" s="17"/>
      <c r="C277" s="17"/>
      <c r="D277" s="17"/>
      <c r="E277" s="17"/>
      <c r="F277" s="17"/>
      <c r="G277" s="17"/>
      <c r="H277" s="17"/>
      <c r="I277" s="17"/>
      <c r="J277" s="17"/>
      <c r="Q277" s="18"/>
      <c r="R277" s="18"/>
      <c r="S277" s="18"/>
      <c r="T277" s="18"/>
      <c r="U277" s="18"/>
      <c r="V277" s="18"/>
      <c r="W277" s="18"/>
    </row>
    <row r="278" spans="2:23" x14ac:dyDescent="0.25">
      <c r="B278" s="17"/>
      <c r="C278" s="17"/>
      <c r="D278" s="17"/>
      <c r="E278" s="17"/>
      <c r="F278" s="17"/>
      <c r="G278" s="17"/>
      <c r="H278" s="17"/>
      <c r="I278" s="17"/>
      <c r="J278" s="17"/>
      <c r="Q278" s="18"/>
      <c r="R278" s="18"/>
      <c r="S278" s="18"/>
      <c r="T278" s="18"/>
      <c r="U278" s="18"/>
      <c r="V278" s="18"/>
      <c r="W278" s="18"/>
    </row>
    <row r="279" spans="2:23" x14ac:dyDescent="0.25">
      <c r="B279" s="17"/>
      <c r="C279" s="17"/>
      <c r="D279" s="17"/>
      <c r="E279" s="17"/>
      <c r="F279" s="17"/>
      <c r="G279" s="17"/>
      <c r="H279" s="17"/>
      <c r="I279" s="17"/>
      <c r="J279" s="17"/>
      <c r="Q279" s="18"/>
      <c r="R279" s="18"/>
      <c r="S279" s="18"/>
      <c r="T279" s="18"/>
      <c r="U279" s="18"/>
      <c r="V279" s="18"/>
      <c r="W279" s="18"/>
    </row>
    <row r="280" spans="2:23" x14ac:dyDescent="0.25">
      <c r="B280" s="17"/>
      <c r="C280" s="17"/>
      <c r="D280" s="17"/>
      <c r="E280" s="17"/>
      <c r="F280" s="17"/>
      <c r="G280" s="17"/>
      <c r="H280" s="17"/>
      <c r="I280" s="17"/>
      <c r="J280" s="17"/>
      <c r="Q280" s="18"/>
      <c r="R280" s="18"/>
      <c r="S280" s="18"/>
      <c r="T280" s="18"/>
      <c r="U280" s="18"/>
      <c r="V280" s="18"/>
      <c r="W280" s="18"/>
    </row>
    <row r="281" spans="2:23" x14ac:dyDescent="0.25">
      <c r="B281" s="17"/>
      <c r="C281" s="17"/>
      <c r="D281" s="17"/>
      <c r="E281" s="17"/>
      <c r="F281" s="17"/>
      <c r="G281" s="17"/>
      <c r="H281" s="17"/>
      <c r="I281" s="17"/>
      <c r="J281" s="17"/>
      <c r="Q281" s="18"/>
      <c r="R281" s="18"/>
      <c r="S281" s="18"/>
      <c r="T281" s="18"/>
      <c r="U281" s="18"/>
      <c r="V281" s="18"/>
      <c r="W281" s="18"/>
    </row>
    <row r="282" spans="2:23" x14ac:dyDescent="0.25">
      <c r="B282" s="17"/>
      <c r="C282" s="17"/>
      <c r="D282" s="17"/>
      <c r="E282" s="17"/>
      <c r="F282" s="17"/>
      <c r="G282" s="17"/>
      <c r="H282" s="17"/>
      <c r="I282" s="17"/>
      <c r="J282" s="17"/>
      <c r="Q282" s="18"/>
      <c r="R282" s="18"/>
      <c r="S282" s="18"/>
      <c r="T282" s="18"/>
      <c r="U282" s="18"/>
      <c r="V282" s="18"/>
      <c r="W282" s="18"/>
    </row>
    <row r="283" spans="2:23" x14ac:dyDescent="0.25">
      <c r="B283" s="17"/>
      <c r="C283" s="17"/>
      <c r="D283" s="17"/>
      <c r="E283" s="17"/>
      <c r="F283" s="17"/>
      <c r="G283" s="17"/>
      <c r="H283" s="17"/>
      <c r="I283" s="17"/>
      <c r="J283" s="17"/>
      <c r="Q283" s="18"/>
      <c r="R283" s="18"/>
      <c r="S283" s="18"/>
      <c r="T283" s="18"/>
      <c r="U283" s="18"/>
      <c r="V283" s="18"/>
      <c r="W283" s="18"/>
    </row>
    <row r="284" spans="2:23" x14ac:dyDescent="0.25">
      <c r="B284" s="17"/>
      <c r="C284" s="17"/>
      <c r="D284" s="17"/>
      <c r="E284" s="17"/>
      <c r="F284" s="17"/>
      <c r="G284" s="17"/>
      <c r="H284" s="17"/>
      <c r="I284" s="17"/>
      <c r="J284" s="17"/>
      <c r="Q284" s="18"/>
      <c r="R284" s="18"/>
      <c r="S284" s="18"/>
      <c r="T284" s="18"/>
      <c r="U284" s="18"/>
      <c r="V284" s="18"/>
      <c r="W284" s="18"/>
    </row>
    <row r="285" spans="2:23" x14ac:dyDescent="0.25">
      <c r="B285" s="17"/>
      <c r="C285" s="17"/>
      <c r="D285" s="17"/>
      <c r="E285" s="17"/>
      <c r="F285" s="17"/>
      <c r="G285" s="17"/>
      <c r="H285" s="17"/>
      <c r="I285" s="17"/>
      <c r="J285" s="17"/>
      <c r="Q285" s="18"/>
      <c r="R285" s="18"/>
      <c r="S285" s="18"/>
      <c r="T285" s="18"/>
      <c r="U285" s="18"/>
      <c r="V285" s="18"/>
      <c r="W285" s="18"/>
    </row>
    <row r="286" spans="2:23" x14ac:dyDescent="0.25">
      <c r="B286" s="17"/>
      <c r="C286" s="17"/>
      <c r="D286" s="17"/>
      <c r="E286" s="17"/>
      <c r="F286" s="17"/>
      <c r="G286" s="17"/>
      <c r="H286" s="17"/>
      <c r="I286" s="17"/>
      <c r="J286" s="17"/>
      <c r="Q286" s="18"/>
      <c r="R286" s="18"/>
      <c r="S286" s="18"/>
      <c r="T286" s="18"/>
      <c r="U286" s="18"/>
      <c r="V286" s="18"/>
      <c r="W286" s="18"/>
    </row>
    <row r="287" spans="2:23" x14ac:dyDescent="0.25">
      <c r="B287" s="17"/>
      <c r="C287" s="17"/>
      <c r="D287" s="17"/>
      <c r="E287" s="17"/>
      <c r="F287" s="17"/>
      <c r="G287" s="17"/>
      <c r="H287" s="17"/>
      <c r="I287" s="17"/>
      <c r="J287" s="17"/>
      <c r="Q287" s="18"/>
      <c r="R287" s="18"/>
      <c r="S287" s="18"/>
      <c r="T287" s="18"/>
      <c r="U287" s="18"/>
      <c r="V287" s="18"/>
      <c r="W287" s="18"/>
    </row>
    <row r="288" spans="2:23" x14ac:dyDescent="0.25">
      <c r="B288" s="17"/>
      <c r="C288" s="17"/>
      <c r="D288" s="17"/>
      <c r="E288" s="17"/>
      <c r="F288" s="17"/>
      <c r="G288" s="17"/>
      <c r="H288" s="17"/>
      <c r="I288" s="17"/>
      <c r="J288" s="17"/>
      <c r="Q288" s="18"/>
      <c r="R288" s="18"/>
      <c r="S288" s="18"/>
      <c r="T288" s="18"/>
      <c r="U288" s="18"/>
      <c r="V288" s="18"/>
      <c r="W288" s="18"/>
    </row>
    <row r="289" spans="2:23" x14ac:dyDescent="0.25">
      <c r="B289" s="17"/>
      <c r="C289" s="17"/>
      <c r="D289" s="17"/>
      <c r="E289" s="17"/>
      <c r="F289" s="17"/>
      <c r="G289" s="17"/>
      <c r="H289" s="17"/>
      <c r="I289" s="17"/>
      <c r="J289" s="17"/>
      <c r="Q289" s="18"/>
      <c r="R289" s="18"/>
      <c r="S289" s="18"/>
      <c r="T289" s="18"/>
      <c r="U289" s="18"/>
      <c r="V289" s="18"/>
      <c r="W289" s="18"/>
    </row>
    <row r="290" spans="2:23" x14ac:dyDescent="0.25">
      <c r="B290" s="17"/>
      <c r="C290" s="17"/>
      <c r="D290" s="17"/>
      <c r="E290" s="17"/>
      <c r="F290" s="17"/>
      <c r="G290" s="17"/>
      <c r="H290" s="17"/>
      <c r="I290" s="17"/>
      <c r="J290" s="17"/>
      <c r="Q290" s="18"/>
      <c r="R290" s="18"/>
      <c r="S290" s="18"/>
      <c r="T290" s="18"/>
      <c r="U290" s="18"/>
      <c r="V290" s="18"/>
      <c r="W290" s="18"/>
    </row>
    <row r="291" spans="2:23" x14ac:dyDescent="0.25">
      <c r="B291" s="17"/>
      <c r="C291" s="17"/>
      <c r="D291" s="17"/>
      <c r="E291" s="17"/>
      <c r="F291" s="17"/>
      <c r="G291" s="17"/>
      <c r="H291" s="17"/>
      <c r="I291" s="17"/>
      <c r="J291" s="17"/>
      <c r="Q291" s="18"/>
      <c r="R291" s="18"/>
      <c r="S291" s="18"/>
      <c r="T291" s="18"/>
      <c r="U291" s="18"/>
      <c r="V291" s="18"/>
      <c r="W291" s="18"/>
    </row>
    <row r="292" spans="2:23" x14ac:dyDescent="0.25">
      <c r="B292" s="17"/>
      <c r="C292" s="17"/>
      <c r="D292" s="17"/>
      <c r="E292" s="17"/>
      <c r="F292" s="17"/>
      <c r="G292" s="17"/>
      <c r="H292" s="17"/>
      <c r="I292" s="17"/>
      <c r="J292" s="17"/>
      <c r="Q292" s="18"/>
      <c r="R292" s="18"/>
      <c r="S292" s="18"/>
      <c r="T292" s="18"/>
      <c r="U292" s="18"/>
      <c r="V292" s="18"/>
      <c r="W292" s="18"/>
    </row>
    <row r="293" spans="2:23" x14ac:dyDescent="0.25">
      <c r="B293" s="17"/>
      <c r="C293" s="17"/>
      <c r="D293" s="17"/>
      <c r="E293" s="17"/>
      <c r="F293" s="17"/>
      <c r="G293" s="17"/>
      <c r="H293" s="17"/>
      <c r="I293" s="17"/>
      <c r="J293" s="17"/>
      <c r="Q293" s="18"/>
      <c r="R293" s="18"/>
      <c r="S293" s="18"/>
      <c r="T293" s="18"/>
      <c r="U293" s="18"/>
      <c r="V293" s="18"/>
      <c r="W293" s="18"/>
    </row>
    <row r="294" spans="2:23" x14ac:dyDescent="0.25">
      <c r="B294" s="17"/>
      <c r="C294" s="17"/>
      <c r="D294" s="17"/>
      <c r="E294" s="17"/>
      <c r="F294" s="17"/>
      <c r="G294" s="17"/>
      <c r="H294" s="17"/>
      <c r="I294" s="17"/>
      <c r="J294" s="17"/>
      <c r="Q294" s="18"/>
      <c r="R294" s="18"/>
      <c r="S294" s="18"/>
      <c r="T294" s="18"/>
      <c r="U294" s="18"/>
      <c r="V294" s="18"/>
      <c r="W294" s="18"/>
    </row>
    <row r="295" spans="2:23" x14ac:dyDescent="0.25">
      <c r="B295" s="17"/>
      <c r="C295" s="17"/>
      <c r="D295" s="17"/>
      <c r="E295" s="17"/>
      <c r="F295" s="17"/>
      <c r="G295" s="17"/>
      <c r="H295" s="17"/>
      <c r="I295" s="17"/>
      <c r="J295" s="17"/>
      <c r="Q295" s="18"/>
      <c r="R295" s="18"/>
      <c r="S295" s="18"/>
      <c r="T295" s="18"/>
      <c r="U295" s="18"/>
      <c r="V295" s="18"/>
      <c r="W295" s="18"/>
    </row>
    <row r="296" spans="2:23" x14ac:dyDescent="0.25">
      <c r="B296" s="17"/>
      <c r="C296" s="17"/>
      <c r="D296" s="17"/>
      <c r="E296" s="17"/>
      <c r="F296" s="17"/>
      <c r="G296" s="17"/>
      <c r="H296" s="17"/>
      <c r="I296" s="17"/>
      <c r="J296" s="17"/>
      <c r="Q296" s="18"/>
      <c r="R296" s="18"/>
      <c r="S296" s="18"/>
      <c r="T296" s="18"/>
      <c r="U296" s="18"/>
      <c r="V296" s="18"/>
      <c r="W296" s="18"/>
    </row>
    <row r="297" spans="2:23" x14ac:dyDescent="0.25">
      <c r="B297" s="17"/>
      <c r="C297" s="17"/>
      <c r="D297" s="17"/>
      <c r="E297" s="17"/>
      <c r="F297" s="17"/>
      <c r="G297" s="17"/>
      <c r="H297" s="17"/>
      <c r="I297" s="17"/>
      <c r="J297" s="17"/>
      <c r="Q297" s="18"/>
      <c r="R297" s="18"/>
      <c r="S297" s="18"/>
      <c r="T297" s="18"/>
      <c r="U297" s="18"/>
      <c r="V297" s="18"/>
      <c r="W297" s="18"/>
    </row>
    <row r="298" spans="2:23" x14ac:dyDescent="0.25">
      <c r="B298" s="17"/>
      <c r="C298" s="17"/>
      <c r="D298" s="17"/>
      <c r="E298" s="17"/>
      <c r="F298" s="17"/>
      <c r="G298" s="17"/>
      <c r="H298" s="17"/>
      <c r="I298" s="17"/>
      <c r="J298" s="17"/>
      <c r="Q298" s="18"/>
      <c r="R298" s="18"/>
      <c r="S298" s="18"/>
      <c r="T298" s="18"/>
      <c r="U298" s="18"/>
      <c r="V298" s="18"/>
      <c r="W298" s="18"/>
    </row>
    <row r="299" spans="2:23" x14ac:dyDescent="0.25">
      <c r="B299" s="17"/>
      <c r="C299" s="17"/>
      <c r="D299" s="17"/>
      <c r="E299" s="17"/>
      <c r="F299" s="17"/>
      <c r="G299" s="17"/>
      <c r="H299" s="17"/>
      <c r="I299" s="17"/>
      <c r="J299" s="17"/>
      <c r="Q299" s="18"/>
      <c r="R299" s="18"/>
      <c r="S299" s="18"/>
      <c r="T299" s="18"/>
      <c r="U299" s="18"/>
      <c r="V299" s="18"/>
      <c r="W299" s="18"/>
    </row>
    <row r="300" spans="2:23" x14ac:dyDescent="0.25">
      <c r="B300" s="17"/>
      <c r="C300" s="17"/>
      <c r="D300" s="17"/>
      <c r="E300" s="17"/>
      <c r="F300" s="17"/>
      <c r="G300" s="17"/>
      <c r="H300" s="17"/>
      <c r="I300" s="17"/>
      <c r="J300" s="17"/>
      <c r="Q300" s="18"/>
      <c r="R300" s="18"/>
      <c r="S300" s="18"/>
      <c r="T300" s="18"/>
      <c r="U300" s="18"/>
      <c r="V300" s="18"/>
      <c r="W300" s="18"/>
    </row>
    <row r="301" spans="2:23" x14ac:dyDescent="0.25">
      <c r="B301" s="17"/>
      <c r="C301" s="17"/>
      <c r="D301" s="17"/>
      <c r="E301" s="17"/>
      <c r="F301" s="17"/>
      <c r="G301" s="17"/>
      <c r="H301" s="17"/>
      <c r="I301" s="17"/>
      <c r="J301" s="17"/>
      <c r="Q301" s="18"/>
      <c r="R301" s="18"/>
      <c r="S301" s="18"/>
      <c r="T301" s="18"/>
      <c r="U301" s="18"/>
      <c r="V301" s="18"/>
      <c r="W301" s="18"/>
    </row>
    <row r="302" spans="2:23" x14ac:dyDescent="0.25">
      <c r="B302" s="17"/>
      <c r="C302" s="17"/>
      <c r="D302" s="17"/>
      <c r="E302" s="17"/>
      <c r="F302" s="17"/>
      <c r="G302" s="17"/>
      <c r="H302" s="17"/>
      <c r="I302" s="17"/>
      <c r="J302" s="17"/>
      <c r="Q302" s="18"/>
      <c r="R302" s="18"/>
      <c r="S302" s="18"/>
      <c r="T302" s="18"/>
      <c r="U302" s="18"/>
      <c r="V302" s="18"/>
      <c r="W302" s="18"/>
    </row>
    <row r="303" spans="2:23" x14ac:dyDescent="0.25">
      <c r="B303" s="17"/>
      <c r="C303" s="17"/>
      <c r="D303" s="17"/>
      <c r="E303" s="17"/>
      <c r="F303" s="17"/>
      <c r="G303" s="17"/>
      <c r="H303" s="17"/>
      <c r="I303" s="17"/>
      <c r="J303" s="17"/>
      <c r="Q303" s="18"/>
      <c r="R303" s="18"/>
      <c r="S303" s="18"/>
      <c r="T303" s="18"/>
      <c r="U303" s="18"/>
      <c r="V303" s="18"/>
      <c r="W303" s="18"/>
    </row>
    <row r="304" spans="2:23" x14ac:dyDescent="0.25">
      <c r="B304" s="17"/>
      <c r="C304" s="17"/>
      <c r="D304" s="17"/>
      <c r="E304" s="17"/>
      <c r="F304" s="17"/>
      <c r="G304" s="17"/>
      <c r="H304" s="17"/>
      <c r="I304" s="17"/>
      <c r="J304" s="17"/>
      <c r="Q304" s="18"/>
      <c r="R304" s="18"/>
      <c r="S304" s="18"/>
      <c r="T304" s="18"/>
      <c r="U304" s="18"/>
      <c r="V304" s="18"/>
      <c r="W304" s="18"/>
    </row>
    <row r="305" spans="2:23" x14ac:dyDescent="0.25">
      <c r="B305" s="17"/>
      <c r="C305" s="17"/>
      <c r="D305" s="17"/>
      <c r="E305" s="17"/>
      <c r="F305" s="17"/>
      <c r="G305" s="17"/>
      <c r="H305" s="17"/>
      <c r="I305" s="17"/>
      <c r="J305" s="17"/>
      <c r="Q305" s="18"/>
      <c r="R305" s="18"/>
      <c r="S305" s="18"/>
      <c r="T305" s="18"/>
      <c r="U305" s="18"/>
      <c r="V305" s="18"/>
      <c r="W305" s="18"/>
    </row>
    <row r="306" spans="2:23" x14ac:dyDescent="0.25">
      <c r="B306" s="17"/>
      <c r="C306" s="17"/>
      <c r="D306" s="17"/>
      <c r="E306" s="17"/>
      <c r="F306" s="17"/>
      <c r="G306" s="17"/>
      <c r="H306" s="17"/>
      <c r="I306" s="17"/>
      <c r="J306" s="17"/>
      <c r="Q306" s="18"/>
      <c r="R306" s="18"/>
      <c r="S306" s="18"/>
      <c r="T306" s="18"/>
      <c r="U306" s="18"/>
      <c r="V306" s="18"/>
      <c r="W306" s="18"/>
    </row>
    <row r="307" spans="2:23" x14ac:dyDescent="0.25">
      <c r="B307" s="17"/>
      <c r="C307" s="17"/>
      <c r="D307" s="17"/>
      <c r="E307" s="17"/>
      <c r="F307" s="17"/>
      <c r="G307" s="17"/>
      <c r="H307" s="17"/>
      <c r="I307" s="17"/>
      <c r="J307" s="17"/>
      <c r="Q307" s="18"/>
      <c r="R307" s="18"/>
      <c r="S307" s="18"/>
      <c r="T307" s="18"/>
      <c r="U307" s="18"/>
      <c r="V307" s="18"/>
      <c r="W307" s="18"/>
    </row>
    <row r="308" spans="2:23" x14ac:dyDescent="0.25">
      <c r="B308" s="17"/>
      <c r="C308" s="17"/>
      <c r="D308" s="17"/>
      <c r="E308" s="17"/>
      <c r="F308" s="17"/>
      <c r="G308" s="17"/>
      <c r="H308" s="17"/>
      <c r="I308" s="17"/>
      <c r="J308" s="17"/>
      <c r="Q308" s="18"/>
      <c r="R308" s="18"/>
      <c r="S308" s="18"/>
      <c r="T308" s="18"/>
      <c r="U308" s="18"/>
      <c r="V308" s="18"/>
      <c r="W308" s="18"/>
    </row>
    <row r="309" spans="2:23" x14ac:dyDescent="0.25">
      <c r="B309" s="17"/>
      <c r="C309" s="17"/>
      <c r="D309" s="17"/>
      <c r="E309" s="17"/>
      <c r="F309" s="17"/>
      <c r="G309" s="17"/>
      <c r="H309" s="17"/>
      <c r="I309" s="17"/>
      <c r="J309" s="17"/>
      <c r="Q309" s="18"/>
      <c r="R309" s="18"/>
      <c r="S309" s="18"/>
      <c r="T309" s="18"/>
      <c r="U309" s="18"/>
      <c r="V309" s="18"/>
      <c r="W309" s="18"/>
    </row>
    <row r="310" spans="2:23" x14ac:dyDescent="0.25">
      <c r="B310" s="17"/>
      <c r="C310" s="17"/>
      <c r="D310" s="17"/>
      <c r="E310" s="17"/>
      <c r="F310" s="17"/>
      <c r="G310" s="17"/>
      <c r="H310" s="17"/>
      <c r="I310" s="17"/>
      <c r="J310" s="17"/>
      <c r="Q310" s="18"/>
      <c r="R310" s="18"/>
      <c r="S310" s="18"/>
      <c r="T310" s="18"/>
      <c r="U310" s="18"/>
      <c r="V310" s="18"/>
      <c r="W310" s="18"/>
    </row>
    <row r="311" spans="2:23" x14ac:dyDescent="0.25">
      <c r="B311" s="17"/>
      <c r="C311" s="17"/>
      <c r="D311" s="17"/>
      <c r="E311" s="17"/>
      <c r="F311" s="17"/>
      <c r="G311" s="17"/>
      <c r="H311" s="17"/>
      <c r="I311" s="17"/>
      <c r="J311" s="17"/>
      <c r="Q311" s="18"/>
      <c r="R311" s="18"/>
      <c r="S311" s="18"/>
      <c r="T311" s="18"/>
      <c r="U311" s="18"/>
      <c r="V311" s="18"/>
      <c r="W311" s="18"/>
    </row>
    <row r="312" spans="2:23" x14ac:dyDescent="0.25">
      <c r="B312" s="17"/>
      <c r="C312" s="17"/>
      <c r="D312" s="17"/>
      <c r="E312" s="17"/>
      <c r="F312" s="17"/>
      <c r="G312" s="17"/>
      <c r="H312" s="17"/>
      <c r="I312" s="17"/>
      <c r="J312" s="17"/>
      <c r="Q312" s="18"/>
      <c r="R312" s="18"/>
      <c r="S312" s="18"/>
      <c r="T312" s="18"/>
      <c r="U312" s="18"/>
      <c r="V312" s="18"/>
      <c r="W312" s="18"/>
    </row>
    <row r="313" spans="2:23" x14ac:dyDescent="0.25">
      <c r="B313" s="17"/>
      <c r="C313" s="17"/>
      <c r="D313" s="17"/>
      <c r="E313" s="17"/>
      <c r="F313" s="17"/>
      <c r="G313" s="17"/>
      <c r="H313" s="17"/>
      <c r="I313" s="17"/>
      <c r="J313" s="17"/>
      <c r="Q313" s="18"/>
      <c r="R313" s="18"/>
      <c r="S313" s="18"/>
      <c r="T313" s="18"/>
      <c r="U313" s="18"/>
      <c r="V313" s="18"/>
      <c r="W313" s="18"/>
    </row>
    <row r="314" spans="2:23" x14ac:dyDescent="0.25">
      <c r="B314" s="17"/>
      <c r="C314" s="17"/>
      <c r="D314" s="17"/>
      <c r="E314" s="17"/>
      <c r="F314" s="17"/>
      <c r="G314" s="17"/>
      <c r="H314" s="17"/>
      <c r="I314" s="17"/>
      <c r="J314" s="17"/>
      <c r="Q314" s="18"/>
      <c r="R314" s="18"/>
      <c r="S314" s="18"/>
      <c r="T314" s="18"/>
      <c r="U314" s="18"/>
      <c r="V314" s="18"/>
      <c r="W314" s="18"/>
    </row>
    <row r="315" spans="2:23" x14ac:dyDescent="0.25">
      <c r="B315" s="17"/>
      <c r="C315" s="17"/>
      <c r="D315" s="17"/>
      <c r="E315" s="17"/>
      <c r="F315" s="17"/>
      <c r="G315" s="17"/>
      <c r="H315" s="17"/>
      <c r="I315" s="17"/>
      <c r="J315" s="17"/>
      <c r="Q315" s="18"/>
      <c r="R315" s="18"/>
      <c r="S315" s="18"/>
      <c r="T315" s="18"/>
      <c r="U315" s="18"/>
      <c r="V315" s="18"/>
      <c r="W315" s="18"/>
    </row>
    <row r="316" spans="2:23" x14ac:dyDescent="0.25">
      <c r="B316" s="17"/>
      <c r="C316" s="17"/>
      <c r="D316" s="17"/>
      <c r="E316" s="17"/>
      <c r="F316" s="17"/>
      <c r="G316" s="17"/>
      <c r="H316" s="17"/>
      <c r="I316" s="17"/>
      <c r="J316" s="17"/>
      <c r="Q316" s="18"/>
      <c r="R316" s="18"/>
      <c r="S316" s="18"/>
      <c r="T316" s="18"/>
      <c r="U316" s="18"/>
      <c r="V316" s="18"/>
      <c r="W316" s="18"/>
    </row>
    <row r="317" spans="2:23" x14ac:dyDescent="0.25">
      <c r="B317" s="17"/>
      <c r="C317" s="17"/>
      <c r="D317" s="17"/>
      <c r="E317" s="17"/>
      <c r="F317" s="17"/>
      <c r="G317" s="17"/>
      <c r="H317" s="17"/>
      <c r="I317" s="17"/>
      <c r="J317" s="17"/>
      <c r="Q317" s="18"/>
      <c r="R317" s="18"/>
      <c r="S317" s="18"/>
      <c r="T317" s="18"/>
      <c r="U317" s="18"/>
      <c r="V317" s="18"/>
      <c r="W317" s="18"/>
    </row>
    <row r="318" spans="2:23" x14ac:dyDescent="0.25">
      <c r="B318" s="17"/>
      <c r="C318" s="17"/>
      <c r="D318" s="17"/>
      <c r="E318" s="17"/>
      <c r="F318" s="17"/>
      <c r="G318" s="17"/>
      <c r="H318" s="17"/>
      <c r="I318" s="17"/>
      <c r="J318" s="17"/>
      <c r="Q318" s="18"/>
      <c r="R318" s="18"/>
      <c r="S318" s="18"/>
      <c r="T318" s="18"/>
      <c r="U318" s="18"/>
      <c r="V318" s="18"/>
      <c r="W318" s="18"/>
    </row>
    <row r="319" spans="2:23" x14ac:dyDescent="0.25">
      <c r="B319" s="17"/>
      <c r="C319" s="17"/>
      <c r="D319" s="17"/>
      <c r="E319" s="17"/>
      <c r="F319" s="17"/>
      <c r="G319" s="17"/>
      <c r="H319" s="17"/>
      <c r="I319" s="17"/>
      <c r="J319" s="17"/>
      <c r="Q319" s="18"/>
      <c r="R319" s="18"/>
      <c r="S319" s="18"/>
      <c r="T319" s="18"/>
      <c r="U319" s="18"/>
      <c r="V319" s="18"/>
      <c r="W319" s="18"/>
    </row>
    <row r="320" spans="2:23" x14ac:dyDescent="0.25">
      <c r="B320" s="17"/>
      <c r="C320" s="17"/>
      <c r="D320" s="17"/>
      <c r="E320" s="17"/>
      <c r="F320" s="17"/>
      <c r="G320" s="17"/>
      <c r="H320" s="17"/>
      <c r="I320" s="17"/>
      <c r="J320" s="17"/>
      <c r="Q320" s="18"/>
      <c r="R320" s="18"/>
      <c r="S320" s="18"/>
      <c r="T320" s="18"/>
      <c r="U320" s="18"/>
      <c r="V320" s="18"/>
      <c r="W320" s="18"/>
    </row>
    <row r="321" spans="2:23" x14ac:dyDescent="0.25">
      <c r="B321" s="17"/>
      <c r="C321" s="17"/>
      <c r="D321" s="17"/>
      <c r="E321" s="17"/>
      <c r="F321" s="17"/>
      <c r="G321" s="17"/>
      <c r="H321" s="17"/>
      <c r="I321" s="17"/>
      <c r="J321" s="17"/>
      <c r="Q321" s="18"/>
      <c r="R321" s="18"/>
      <c r="S321" s="18"/>
      <c r="T321" s="18"/>
      <c r="U321" s="18"/>
      <c r="V321" s="18"/>
      <c r="W321" s="18"/>
    </row>
    <row r="322" spans="2:23" x14ac:dyDescent="0.25">
      <c r="B322" s="17"/>
      <c r="C322" s="17"/>
      <c r="D322" s="17"/>
      <c r="E322" s="17"/>
      <c r="F322" s="17"/>
      <c r="G322" s="17"/>
      <c r="H322" s="17"/>
      <c r="I322" s="17"/>
      <c r="J322" s="17"/>
      <c r="Q322" s="18"/>
      <c r="R322" s="18"/>
      <c r="S322" s="18"/>
      <c r="T322" s="18"/>
      <c r="U322" s="18"/>
      <c r="V322" s="18"/>
      <c r="W322" s="18"/>
    </row>
    <row r="323" spans="2:23" x14ac:dyDescent="0.25">
      <c r="B323" s="17"/>
      <c r="C323" s="17"/>
      <c r="D323" s="17"/>
      <c r="E323" s="17"/>
      <c r="F323" s="17"/>
      <c r="G323" s="17"/>
      <c r="H323" s="17"/>
      <c r="I323" s="17"/>
      <c r="J323" s="17"/>
      <c r="Q323" s="18"/>
      <c r="R323" s="18"/>
      <c r="S323" s="18"/>
      <c r="T323" s="18"/>
      <c r="U323" s="18"/>
      <c r="V323" s="18"/>
      <c r="W323" s="18"/>
    </row>
    <row r="324" spans="2:23" x14ac:dyDescent="0.25">
      <c r="B324" s="17"/>
      <c r="C324" s="17"/>
      <c r="D324" s="17"/>
      <c r="E324" s="17"/>
      <c r="F324" s="17"/>
      <c r="G324" s="17"/>
      <c r="H324" s="17"/>
      <c r="I324" s="17"/>
      <c r="J324" s="17"/>
      <c r="Q324" s="18"/>
      <c r="R324" s="18"/>
      <c r="S324" s="18"/>
      <c r="T324" s="18"/>
      <c r="U324" s="18"/>
      <c r="V324" s="18"/>
      <c r="W324" s="18"/>
    </row>
    <row r="325" spans="2:23" x14ac:dyDescent="0.25">
      <c r="B325" s="17"/>
      <c r="C325" s="17"/>
      <c r="D325" s="17"/>
      <c r="E325" s="17"/>
      <c r="F325" s="17"/>
      <c r="G325" s="17"/>
      <c r="H325" s="17"/>
      <c r="I325" s="17"/>
      <c r="J325" s="17"/>
      <c r="Q325" s="18"/>
      <c r="R325" s="18"/>
      <c r="S325" s="18"/>
      <c r="T325" s="18"/>
      <c r="U325" s="18"/>
      <c r="V325" s="18"/>
      <c r="W325" s="18"/>
    </row>
    <row r="326" spans="2:23" x14ac:dyDescent="0.25">
      <c r="B326" s="17"/>
      <c r="C326" s="17"/>
      <c r="D326" s="17"/>
      <c r="E326" s="17"/>
      <c r="F326" s="17"/>
      <c r="G326" s="17"/>
      <c r="H326" s="17"/>
      <c r="I326" s="17"/>
      <c r="J326" s="17"/>
      <c r="Q326" s="18"/>
      <c r="R326" s="18"/>
      <c r="S326" s="18"/>
      <c r="T326" s="18"/>
      <c r="U326" s="18"/>
      <c r="V326" s="18"/>
      <c r="W326" s="18"/>
    </row>
    <row r="327" spans="2:23" x14ac:dyDescent="0.25">
      <c r="B327" s="17"/>
      <c r="C327" s="17"/>
      <c r="D327" s="17"/>
      <c r="E327" s="17"/>
      <c r="F327" s="17"/>
      <c r="G327" s="17"/>
      <c r="H327" s="17"/>
      <c r="I327" s="17"/>
      <c r="J327" s="17"/>
      <c r="Q327" s="18"/>
      <c r="R327" s="18"/>
      <c r="S327" s="18"/>
      <c r="T327" s="18"/>
      <c r="U327" s="18"/>
      <c r="V327" s="18"/>
      <c r="W327" s="18"/>
    </row>
    <row r="328" spans="2:23" x14ac:dyDescent="0.25">
      <c r="B328" s="17"/>
      <c r="C328" s="17"/>
      <c r="D328" s="17"/>
      <c r="E328" s="17"/>
      <c r="F328" s="17"/>
      <c r="G328" s="17"/>
      <c r="H328" s="17"/>
      <c r="I328" s="17"/>
      <c r="J328" s="17"/>
      <c r="Q328" s="18"/>
      <c r="R328" s="18"/>
      <c r="S328" s="18"/>
      <c r="T328" s="18"/>
      <c r="U328" s="18"/>
      <c r="V328" s="18"/>
      <c r="W328" s="18"/>
    </row>
    <row r="329" spans="2:23" x14ac:dyDescent="0.25">
      <c r="B329" s="17"/>
      <c r="C329" s="17"/>
      <c r="D329" s="17"/>
      <c r="E329" s="17"/>
      <c r="F329" s="17"/>
      <c r="G329" s="17"/>
      <c r="H329" s="17"/>
      <c r="I329" s="17"/>
      <c r="J329" s="17"/>
      <c r="Q329" s="18"/>
      <c r="R329" s="18"/>
      <c r="S329" s="18"/>
      <c r="T329" s="18"/>
      <c r="U329" s="18"/>
      <c r="V329" s="18"/>
      <c r="W329" s="18"/>
    </row>
    <row r="330" spans="2:23" x14ac:dyDescent="0.25">
      <c r="B330" s="17"/>
      <c r="C330" s="17"/>
      <c r="D330" s="17"/>
      <c r="E330" s="17"/>
      <c r="F330" s="17"/>
      <c r="G330" s="17"/>
      <c r="H330" s="17"/>
      <c r="I330" s="17"/>
      <c r="J330" s="17"/>
      <c r="Q330" s="18"/>
      <c r="R330" s="18"/>
      <c r="S330" s="18"/>
      <c r="T330" s="18"/>
      <c r="U330" s="18"/>
      <c r="V330" s="18"/>
      <c r="W330" s="18"/>
    </row>
    <row r="331" spans="2:23" x14ac:dyDescent="0.25">
      <c r="B331" s="17"/>
      <c r="C331" s="17"/>
      <c r="D331" s="17"/>
      <c r="E331" s="17"/>
      <c r="F331" s="17"/>
      <c r="G331" s="17"/>
      <c r="H331" s="17"/>
      <c r="I331" s="17"/>
      <c r="J331" s="17"/>
      <c r="Q331" s="18"/>
      <c r="R331" s="18"/>
      <c r="S331" s="18"/>
      <c r="T331" s="18"/>
      <c r="U331" s="18"/>
      <c r="V331" s="18"/>
      <c r="W331" s="18"/>
    </row>
    <row r="332" spans="2:23" x14ac:dyDescent="0.25">
      <c r="B332" s="17"/>
      <c r="C332" s="17"/>
      <c r="D332" s="17"/>
      <c r="E332" s="17"/>
      <c r="F332" s="17"/>
      <c r="G332" s="17"/>
      <c r="H332" s="17"/>
      <c r="I332" s="17"/>
      <c r="J332" s="17"/>
      <c r="Q332" s="18"/>
      <c r="R332" s="18"/>
      <c r="S332" s="18"/>
      <c r="T332" s="18"/>
      <c r="U332" s="18"/>
      <c r="V332" s="18"/>
      <c r="W332" s="18"/>
    </row>
    <row r="333" spans="2:23" x14ac:dyDescent="0.25">
      <c r="B333" s="17"/>
      <c r="C333" s="17"/>
      <c r="D333" s="17"/>
      <c r="E333" s="17"/>
      <c r="F333" s="17"/>
      <c r="G333" s="17"/>
      <c r="H333" s="17"/>
      <c r="I333" s="17"/>
      <c r="J333" s="17"/>
      <c r="Q333" s="18"/>
      <c r="R333" s="18"/>
      <c r="S333" s="18"/>
      <c r="T333" s="18"/>
      <c r="U333" s="18"/>
      <c r="V333" s="18"/>
      <c r="W333" s="18"/>
    </row>
    <row r="334" spans="2:23" x14ac:dyDescent="0.25">
      <c r="B334" s="17"/>
      <c r="C334" s="17"/>
      <c r="D334" s="17"/>
      <c r="E334" s="17"/>
      <c r="F334" s="17"/>
      <c r="G334" s="17"/>
      <c r="H334" s="17"/>
      <c r="I334" s="17"/>
      <c r="J334" s="17"/>
      <c r="Q334" s="18"/>
      <c r="R334" s="18"/>
      <c r="S334" s="18"/>
      <c r="T334" s="18"/>
      <c r="U334" s="18"/>
      <c r="V334" s="18"/>
      <c r="W334" s="18"/>
    </row>
    <row r="335" spans="2:23" x14ac:dyDescent="0.25">
      <c r="B335" s="17"/>
      <c r="C335" s="17"/>
      <c r="D335" s="17"/>
      <c r="E335" s="17"/>
      <c r="F335" s="17"/>
      <c r="G335" s="17"/>
      <c r="H335" s="17"/>
      <c r="I335" s="17"/>
      <c r="J335" s="17"/>
      <c r="Q335" s="18"/>
      <c r="R335" s="18"/>
      <c r="S335" s="18"/>
      <c r="T335" s="18"/>
      <c r="U335" s="18"/>
      <c r="V335" s="18"/>
      <c r="W335" s="18"/>
    </row>
    <row r="336" spans="2:23" x14ac:dyDescent="0.25">
      <c r="B336" s="17"/>
      <c r="C336" s="17"/>
      <c r="D336" s="17"/>
      <c r="E336" s="17"/>
      <c r="F336" s="17"/>
      <c r="G336" s="17"/>
      <c r="H336" s="17"/>
      <c r="I336" s="17"/>
      <c r="J336" s="17"/>
      <c r="Q336" s="18"/>
      <c r="R336" s="18"/>
      <c r="S336" s="18"/>
      <c r="T336" s="18"/>
      <c r="U336" s="18"/>
      <c r="V336" s="18"/>
      <c r="W336" s="18"/>
    </row>
    <row r="337" spans="2:23" x14ac:dyDescent="0.25">
      <c r="B337" s="17"/>
      <c r="C337" s="17"/>
      <c r="D337" s="17"/>
      <c r="E337" s="17"/>
      <c r="F337" s="17"/>
      <c r="G337" s="17"/>
      <c r="H337" s="17"/>
      <c r="I337" s="17"/>
      <c r="J337" s="17"/>
      <c r="Q337" s="18"/>
      <c r="R337" s="18"/>
      <c r="S337" s="18"/>
      <c r="T337" s="18"/>
      <c r="U337" s="18"/>
      <c r="V337" s="18"/>
      <c r="W337" s="18"/>
    </row>
    <row r="338" spans="2:23" x14ac:dyDescent="0.25">
      <c r="B338" s="17"/>
      <c r="C338" s="17"/>
      <c r="D338" s="17"/>
      <c r="E338" s="17"/>
      <c r="F338" s="17"/>
      <c r="G338" s="17"/>
      <c r="H338" s="17"/>
      <c r="I338" s="17"/>
      <c r="J338" s="17"/>
      <c r="Q338" s="18"/>
      <c r="R338" s="18"/>
      <c r="S338" s="18"/>
      <c r="T338" s="18"/>
      <c r="U338" s="18"/>
      <c r="V338" s="18"/>
      <c r="W338" s="18"/>
    </row>
    <row r="339" spans="2:23" x14ac:dyDescent="0.25">
      <c r="B339" s="17"/>
      <c r="C339" s="17"/>
      <c r="D339" s="17"/>
      <c r="E339" s="17"/>
      <c r="F339" s="17"/>
      <c r="G339" s="17"/>
      <c r="H339" s="17"/>
      <c r="I339" s="17"/>
      <c r="J339" s="17"/>
      <c r="Q339" s="18"/>
      <c r="R339" s="18"/>
      <c r="S339" s="18"/>
      <c r="T339" s="18"/>
      <c r="U339" s="18"/>
      <c r="V339" s="18"/>
      <c r="W339" s="18"/>
    </row>
    <row r="340" spans="2:23" x14ac:dyDescent="0.25">
      <c r="B340" s="17"/>
      <c r="C340" s="17"/>
      <c r="D340" s="17"/>
      <c r="E340" s="17"/>
      <c r="F340" s="17"/>
      <c r="G340" s="17"/>
      <c r="H340" s="17"/>
      <c r="I340" s="17"/>
      <c r="J340" s="17"/>
      <c r="Q340" s="18"/>
      <c r="R340" s="18"/>
      <c r="S340" s="18"/>
      <c r="T340" s="18"/>
      <c r="U340" s="18"/>
      <c r="V340" s="18"/>
      <c r="W340" s="18"/>
    </row>
    <row r="341" spans="2:23" x14ac:dyDescent="0.25">
      <c r="B341" s="17"/>
      <c r="C341" s="17"/>
      <c r="D341" s="17"/>
      <c r="E341" s="17"/>
      <c r="F341" s="17"/>
      <c r="G341" s="17"/>
      <c r="H341" s="17"/>
      <c r="I341" s="17"/>
      <c r="J341" s="17"/>
      <c r="Q341" s="18"/>
      <c r="R341" s="18"/>
      <c r="S341" s="18"/>
      <c r="T341" s="18"/>
      <c r="U341" s="18"/>
      <c r="V341" s="18"/>
      <c r="W341" s="18"/>
    </row>
    <row r="342" spans="2:23" x14ac:dyDescent="0.25">
      <c r="B342" s="17"/>
      <c r="C342" s="17"/>
      <c r="D342" s="17"/>
      <c r="E342" s="17"/>
      <c r="F342" s="17"/>
      <c r="G342" s="17"/>
      <c r="H342" s="17"/>
      <c r="I342" s="17"/>
      <c r="J342" s="17"/>
      <c r="Q342" s="18"/>
      <c r="R342" s="18"/>
      <c r="S342" s="18"/>
      <c r="T342" s="18"/>
      <c r="U342" s="18"/>
      <c r="V342" s="18"/>
      <c r="W342" s="18"/>
    </row>
    <row r="343" spans="2:23" x14ac:dyDescent="0.25">
      <c r="B343" s="17"/>
      <c r="C343" s="17"/>
      <c r="D343" s="17"/>
      <c r="E343" s="17"/>
      <c r="F343" s="17"/>
      <c r="G343" s="17"/>
      <c r="H343" s="17"/>
      <c r="I343" s="17"/>
      <c r="J343" s="17"/>
      <c r="Q343" s="18"/>
      <c r="R343" s="18"/>
      <c r="S343" s="18"/>
      <c r="T343" s="18"/>
      <c r="U343" s="18"/>
      <c r="V343" s="18"/>
      <c r="W343" s="18"/>
    </row>
    <row r="344" spans="2:23" x14ac:dyDescent="0.25">
      <c r="B344" s="17"/>
      <c r="C344" s="17"/>
      <c r="D344" s="17"/>
      <c r="E344" s="17"/>
      <c r="F344" s="17"/>
      <c r="G344" s="17"/>
      <c r="H344" s="17"/>
      <c r="I344" s="17"/>
      <c r="J344" s="17"/>
      <c r="Q344" s="18"/>
      <c r="R344" s="18"/>
      <c r="S344" s="18"/>
      <c r="T344" s="18"/>
      <c r="U344" s="18"/>
      <c r="V344" s="18"/>
      <c r="W344" s="18"/>
    </row>
    <row r="345" spans="2:23" x14ac:dyDescent="0.25">
      <c r="B345" s="17"/>
      <c r="C345" s="17"/>
      <c r="D345" s="17"/>
      <c r="E345" s="17"/>
      <c r="F345" s="17"/>
      <c r="G345" s="17"/>
      <c r="H345" s="17"/>
      <c r="I345" s="17"/>
      <c r="J345" s="17"/>
      <c r="Q345" s="18"/>
      <c r="R345" s="18"/>
      <c r="S345" s="18"/>
      <c r="T345" s="18"/>
      <c r="U345" s="18"/>
      <c r="V345" s="18"/>
      <c r="W345" s="18"/>
    </row>
    <row r="346" spans="2:23" x14ac:dyDescent="0.25">
      <c r="B346" s="17"/>
      <c r="C346" s="17"/>
      <c r="D346" s="17"/>
      <c r="E346" s="17"/>
      <c r="F346" s="17"/>
      <c r="G346" s="17"/>
      <c r="H346" s="17"/>
      <c r="I346" s="17"/>
      <c r="J346" s="17"/>
      <c r="Q346" s="18"/>
      <c r="R346" s="18"/>
      <c r="S346" s="18"/>
      <c r="T346" s="18"/>
      <c r="U346" s="18"/>
      <c r="V346" s="18"/>
      <c r="W346" s="18"/>
    </row>
    <row r="347" spans="2:23" x14ac:dyDescent="0.25">
      <c r="B347" s="17"/>
      <c r="C347" s="17"/>
      <c r="D347" s="17"/>
      <c r="E347" s="17"/>
      <c r="F347" s="17"/>
      <c r="G347" s="17"/>
      <c r="H347" s="17"/>
      <c r="I347" s="17"/>
      <c r="J347" s="17"/>
      <c r="Q347" s="18"/>
      <c r="R347" s="18"/>
      <c r="S347" s="18"/>
      <c r="T347" s="18"/>
      <c r="U347" s="18"/>
      <c r="V347" s="18"/>
      <c r="W347" s="18"/>
    </row>
    <row r="348" spans="2:23" x14ac:dyDescent="0.25">
      <c r="B348" s="17"/>
      <c r="C348" s="17"/>
      <c r="D348" s="17"/>
      <c r="E348" s="17"/>
      <c r="F348" s="17"/>
      <c r="G348" s="17"/>
      <c r="H348" s="17"/>
      <c r="I348" s="17"/>
      <c r="J348" s="17"/>
      <c r="Q348" s="18"/>
      <c r="R348" s="18"/>
      <c r="S348" s="18"/>
      <c r="T348" s="18"/>
      <c r="U348" s="18"/>
      <c r="V348" s="18"/>
      <c r="W348" s="18"/>
    </row>
    <row r="349" spans="2:23" x14ac:dyDescent="0.25">
      <c r="B349" s="17"/>
      <c r="C349" s="17"/>
      <c r="D349" s="17"/>
      <c r="E349" s="17"/>
      <c r="F349" s="17"/>
      <c r="G349" s="17"/>
      <c r="H349" s="17"/>
      <c r="I349" s="17"/>
      <c r="J349" s="17"/>
      <c r="Q349" s="18"/>
      <c r="R349" s="18"/>
      <c r="S349" s="18"/>
      <c r="T349" s="18"/>
      <c r="U349" s="18"/>
      <c r="V349" s="18"/>
      <c r="W349" s="18"/>
    </row>
    <row r="350" spans="2:23" x14ac:dyDescent="0.25">
      <c r="B350" s="17"/>
      <c r="C350" s="17"/>
      <c r="D350" s="17"/>
      <c r="E350" s="17"/>
      <c r="F350" s="17"/>
      <c r="G350" s="17"/>
      <c r="H350" s="17"/>
      <c r="I350" s="17"/>
      <c r="J350" s="17"/>
      <c r="Q350" s="18"/>
      <c r="R350" s="18"/>
      <c r="S350" s="18"/>
      <c r="T350" s="18"/>
      <c r="U350" s="18"/>
      <c r="V350" s="18"/>
      <c r="W350" s="18"/>
    </row>
    <row r="351" spans="2:23" x14ac:dyDescent="0.25">
      <c r="B351" s="17"/>
      <c r="C351" s="17"/>
      <c r="D351" s="17"/>
      <c r="E351" s="17"/>
      <c r="F351" s="17"/>
      <c r="G351" s="17"/>
      <c r="H351" s="17"/>
      <c r="I351" s="17"/>
      <c r="J351" s="17"/>
      <c r="Q351" s="18"/>
      <c r="R351" s="18"/>
      <c r="S351" s="18"/>
      <c r="T351" s="18"/>
      <c r="U351" s="18"/>
      <c r="V351" s="18"/>
      <c r="W351" s="18"/>
    </row>
    <row r="352" spans="2:23" x14ac:dyDescent="0.25">
      <c r="B352" s="17"/>
      <c r="C352" s="17"/>
      <c r="D352" s="17"/>
      <c r="E352" s="17"/>
      <c r="F352" s="17"/>
      <c r="G352" s="17"/>
      <c r="H352" s="17"/>
      <c r="I352" s="17"/>
      <c r="J352" s="17"/>
      <c r="Q352" s="18"/>
      <c r="R352" s="18"/>
      <c r="S352" s="18"/>
      <c r="T352" s="18"/>
      <c r="U352" s="18"/>
      <c r="V352" s="18"/>
      <c r="W352" s="18"/>
    </row>
    <row r="353" spans="2:23" x14ac:dyDescent="0.25">
      <c r="B353" s="17"/>
      <c r="C353" s="17"/>
      <c r="D353" s="17"/>
      <c r="E353" s="17"/>
      <c r="F353" s="17"/>
      <c r="G353" s="17"/>
      <c r="H353" s="17"/>
      <c r="I353" s="17"/>
      <c r="J353" s="17"/>
      <c r="Q353" s="18"/>
      <c r="R353" s="18"/>
      <c r="S353" s="18"/>
      <c r="T353" s="18"/>
      <c r="U353" s="18"/>
      <c r="V353" s="18"/>
      <c r="W353" s="18"/>
    </row>
    <row r="354" spans="2:23" x14ac:dyDescent="0.25">
      <c r="B354" s="17"/>
      <c r="C354" s="17"/>
      <c r="D354" s="17"/>
      <c r="E354" s="17"/>
      <c r="F354" s="17"/>
      <c r="G354" s="17"/>
      <c r="H354" s="17"/>
      <c r="I354" s="17"/>
      <c r="J354" s="17"/>
      <c r="Q354" s="18"/>
      <c r="R354" s="18"/>
      <c r="S354" s="18"/>
      <c r="T354" s="18"/>
      <c r="U354" s="18"/>
      <c r="V354" s="18"/>
      <c r="W354" s="18"/>
    </row>
    <row r="355" spans="2:23" x14ac:dyDescent="0.25">
      <c r="B355" s="17"/>
      <c r="C355" s="17"/>
      <c r="D355" s="17"/>
      <c r="E355" s="17"/>
      <c r="F355" s="17"/>
      <c r="G355" s="17"/>
      <c r="H355" s="17"/>
      <c r="I355" s="17"/>
      <c r="J355" s="17"/>
      <c r="Q355" s="18"/>
      <c r="R355" s="18"/>
      <c r="S355" s="18"/>
      <c r="T355" s="18"/>
      <c r="U355" s="18"/>
      <c r="V355" s="18"/>
      <c r="W355" s="18"/>
    </row>
    <row r="356" spans="2:23" x14ac:dyDescent="0.25">
      <c r="B356" s="17"/>
      <c r="C356" s="17"/>
      <c r="D356" s="17"/>
      <c r="E356" s="17"/>
      <c r="F356" s="17"/>
      <c r="G356" s="17"/>
      <c r="H356" s="17"/>
      <c r="I356" s="17"/>
      <c r="J356" s="17"/>
      <c r="Q356" s="18"/>
      <c r="R356" s="18"/>
      <c r="S356" s="18"/>
      <c r="T356" s="18"/>
      <c r="U356" s="18"/>
      <c r="V356" s="18"/>
      <c r="W356" s="18"/>
    </row>
    <row r="357" spans="2:23" x14ac:dyDescent="0.25">
      <c r="B357" s="17"/>
      <c r="C357" s="17"/>
      <c r="D357" s="17"/>
      <c r="E357" s="17"/>
      <c r="F357" s="17"/>
      <c r="G357" s="17"/>
      <c r="H357" s="17"/>
      <c r="I357" s="17"/>
      <c r="J357" s="17"/>
      <c r="Q357" s="18"/>
      <c r="R357" s="18"/>
      <c r="S357" s="18"/>
      <c r="T357" s="18"/>
      <c r="U357" s="18"/>
      <c r="V357" s="18"/>
      <c r="W357" s="18"/>
    </row>
    <row r="358" spans="2:23" x14ac:dyDescent="0.25">
      <c r="B358" s="17"/>
      <c r="C358" s="17"/>
      <c r="D358" s="17"/>
      <c r="E358" s="17"/>
      <c r="F358" s="17"/>
      <c r="G358" s="17"/>
      <c r="H358" s="17"/>
      <c r="I358" s="17"/>
      <c r="J358" s="17"/>
      <c r="Q358" s="18"/>
      <c r="R358" s="18"/>
      <c r="S358" s="18"/>
      <c r="T358" s="18"/>
      <c r="U358" s="18"/>
      <c r="V358" s="18"/>
      <c r="W358" s="18"/>
    </row>
    <row r="359" spans="2:23" x14ac:dyDescent="0.25">
      <c r="B359" s="17"/>
      <c r="C359" s="17"/>
      <c r="D359" s="17"/>
      <c r="E359" s="17"/>
      <c r="F359" s="17"/>
      <c r="G359" s="17"/>
      <c r="H359" s="17"/>
      <c r="I359" s="17"/>
      <c r="J359" s="17"/>
      <c r="Q359" s="18"/>
      <c r="R359" s="18"/>
      <c r="S359" s="18"/>
      <c r="T359" s="18"/>
      <c r="U359" s="18"/>
      <c r="V359" s="18"/>
      <c r="W359" s="18"/>
    </row>
    <row r="360" spans="2:23" x14ac:dyDescent="0.25">
      <c r="B360" s="17"/>
      <c r="C360" s="17"/>
      <c r="D360" s="17"/>
      <c r="E360" s="17"/>
      <c r="F360" s="17"/>
      <c r="G360" s="17"/>
      <c r="H360" s="17"/>
      <c r="I360" s="17"/>
      <c r="J360" s="17"/>
      <c r="Q360" s="18"/>
      <c r="R360" s="18"/>
      <c r="S360" s="18"/>
      <c r="T360" s="18"/>
      <c r="U360" s="18"/>
      <c r="V360" s="18"/>
      <c r="W360" s="18"/>
    </row>
    <row r="361" spans="2:23" x14ac:dyDescent="0.25">
      <c r="B361" s="17"/>
      <c r="C361" s="17"/>
      <c r="D361" s="17"/>
      <c r="E361" s="17"/>
      <c r="F361" s="17"/>
      <c r="G361" s="17"/>
      <c r="H361" s="17"/>
      <c r="I361" s="17"/>
      <c r="J361" s="17"/>
      <c r="Q361" s="18"/>
      <c r="R361" s="18"/>
      <c r="S361" s="18"/>
      <c r="T361" s="18"/>
      <c r="U361" s="18"/>
      <c r="V361" s="18"/>
      <c r="W361" s="18"/>
    </row>
    <row r="362" spans="2:23" x14ac:dyDescent="0.25">
      <c r="B362" s="17"/>
      <c r="C362" s="17"/>
      <c r="D362" s="17"/>
      <c r="E362" s="17"/>
      <c r="F362" s="17"/>
      <c r="G362" s="17"/>
      <c r="H362" s="17"/>
      <c r="I362" s="17"/>
      <c r="J362" s="17"/>
      <c r="Q362" s="18"/>
      <c r="R362" s="18"/>
      <c r="S362" s="18"/>
      <c r="T362" s="18"/>
      <c r="U362" s="18"/>
      <c r="V362" s="18"/>
      <c r="W362" s="18"/>
    </row>
    <row r="363" spans="2:23" x14ac:dyDescent="0.25">
      <c r="B363" s="17"/>
      <c r="C363" s="17"/>
      <c r="D363" s="17"/>
      <c r="E363" s="17"/>
      <c r="F363" s="17"/>
      <c r="G363" s="17"/>
      <c r="H363" s="17"/>
      <c r="I363" s="17"/>
      <c r="J363" s="17"/>
      <c r="Q363" s="18"/>
      <c r="R363" s="18"/>
      <c r="S363" s="18"/>
      <c r="T363" s="18"/>
      <c r="U363" s="18"/>
      <c r="V363" s="18"/>
      <c r="W363" s="18"/>
    </row>
    <row r="364" spans="2:23" x14ac:dyDescent="0.25">
      <c r="B364" s="17"/>
      <c r="C364" s="17"/>
      <c r="D364" s="17"/>
      <c r="E364" s="17"/>
      <c r="F364" s="17"/>
      <c r="G364" s="17"/>
      <c r="H364" s="17"/>
      <c r="I364" s="17"/>
      <c r="J364" s="17"/>
      <c r="Q364" s="18"/>
      <c r="R364" s="18"/>
      <c r="S364" s="18"/>
      <c r="T364" s="18"/>
      <c r="U364" s="18"/>
      <c r="V364" s="18"/>
      <c r="W364" s="18"/>
    </row>
    <row r="365" spans="2:23" x14ac:dyDescent="0.25">
      <c r="B365" s="17"/>
      <c r="C365" s="17"/>
      <c r="D365" s="17"/>
      <c r="E365" s="17"/>
      <c r="F365" s="17"/>
      <c r="G365" s="17"/>
      <c r="H365" s="17"/>
      <c r="I365" s="17"/>
      <c r="J365" s="17"/>
      <c r="Q365" s="18"/>
      <c r="R365" s="18"/>
      <c r="S365" s="18"/>
      <c r="T365" s="18"/>
      <c r="U365" s="18"/>
      <c r="V365" s="18"/>
      <c r="W365" s="18"/>
    </row>
    <row r="366" spans="2:23" x14ac:dyDescent="0.25">
      <c r="B366" s="17"/>
      <c r="C366" s="17"/>
      <c r="D366" s="17"/>
      <c r="E366" s="17"/>
      <c r="F366" s="17"/>
      <c r="G366" s="17"/>
      <c r="H366" s="17"/>
      <c r="I366" s="17"/>
      <c r="J366" s="17"/>
      <c r="Q366" s="18"/>
      <c r="R366" s="18"/>
      <c r="S366" s="18"/>
      <c r="T366" s="18"/>
      <c r="U366" s="18"/>
      <c r="V366" s="18"/>
      <c r="W366" s="18"/>
    </row>
    <row r="367" spans="2:23" x14ac:dyDescent="0.25">
      <c r="B367" s="17"/>
      <c r="C367" s="17"/>
      <c r="D367" s="17"/>
      <c r="E367" s="17"/>
      <c r="F367" s="17"/>
      <c r="G367" s="17"/>
      <c r="H367" s="17"/>
      <c r="I367" s="17"/>
      <c r="J367" s="17"/>
      <c r="Q367" s="18"/>
      <c r="R367" s="18"/>
      <c r="S367" s="18"/>
      <c r="T367" s="18"/>
      <c r="U367" s="18"/>
      <c r="V367" s="18"/>
      <c r="W367" s="18"/>
    </row>
    <row r="368" spans="2:23" x14ac:dyDescent="0.25">
      <c r="B368" s="17"/>
      <c r="C368" s="17"/>
      <c r="D368" s="17"/>
      <c r="E368" s="17"/>
      <c r="F368" s="17"/>
      <c r="G368" s="17"/>
      <c r="H368" s="17"/>
      <c r="I368" s="17"/>
      <c r="J368" s="17"/>
      <c r="Q368" s="18"/>
      <c r="R368" s="18"/>
      <c r="S368" s="18"/>
      <c r="T368" s="18"/>
      <c r="U368" s="18"/>
      <c r="V368" s="18"/>
      <c r="W368" s="18"/>
    </row>
    <row r="369" spans="2:23" x14ac:dyDescent="0.25">
      <c r="B369" s="17"/>
      <c r="C369" s="17"/>
      <c r="D369" s="17"/>
      <c r="E369" s="17"/>
      <c r="F369" s="17"/>
      <c r="G369" s="17"/>
      <c r="H369" s="17"/>
      <c r="I369" s="17"/>
      <c r="J369" s="17"/>
      <c r="Q369" s="18"/>
      <c r="R369" s="18"/>
      <c r="S369" s="18"/>
      <c r="T369" s="18"/>
      <c r="U369" s="18"/>
      <c r="V369" s="18"/>
      <c r="W369" s="18"/>
    </row>
    <row r="370" spans="2:23" x14ac:dyDescent="0.25">
      <c r="B370" s="17"/>
      <c r="C370" s="17"/>
      <c r="D370" s="17"/>
      <c r="E370" s="17"/>
      <c r="F370" s="17"/>
      <c r="G370" s="17"/>
      <c r="H370" s="17"/>
      <c r="I370" s="17"/>
      <c r="J370" s="17"/>
      <c r="Q370" s="18"/>
      <c r="R370" s="18"/>
      <c r="S370" s="18"/>
      <c r="T370" s="18"/>
      <c r="U370" s="18"/>
      <c r="V370" s="18"/>
      <c r="W370" s="18"/>
    </row>
    <row r="371" spans="2:23" x14ac:dyDescent="0.25">
      <c r="B371" s="17"/>
      <c r="C371" s="17"/>
      <c r="D371" s="17"/>
      <c r="E371" s="17"/>
      <c r="F371" s="17"/>
      <c r="G371" s="17"/>
      <c r="H371" s="17"/>
      <c r="I371" s="17"/>
      <c r="J371" s="17"/>
      <c r="Q371" s="18"/>
      <c r="R371" s="18"/>
      <c r="S371" s="18"/>
      <c r="T371" s="18"/>
      <c r="U371" s="18"/>
      <c r="V371" s="18"/>
      <c r="W371" s="18"/>
    </row>
    <row r="372" spans="2:23" x14ac:dyDescent="0.25">
      <c r="B372" s="17"/>
      <c r="C372" s="17"/>
      <c r="D372" s="17"/>
      <c r="E372" s="17"/>
      <c r="F372" s="17"/>
      <c r="G372" s="17"/>
      <c r="H372" s="17"/>
      <c r="I372" s="17"/>
      <c r="J372" s="17"/>
      <c r="Q372" s="18"/>
      <c r="R372" s="18"/>
      <c r="S372" s="18"/>
      <c r="T372" s="18"/>
      <c r="U372" s="18"/>
      <c r="V372" s="18"/>
      <c r="W372" s="18"/>
    </row>
    <row r="373" spans="2:23" x14ac:dyDescent="0.25">
      <c r="B373" s="17"/>
      <c r="C373" s="17"/>
      <c r="D373" s="17"/>
      <c r="E373" s="17"/>
      <c r="F373" s="17"/>
      <c r="G373" s="17"/>
      <c r="H373" s="17"/>
      <c r="I373" s="17"/>
      <c r="J373" s="17"/>
      <c r="Q373" s="18"/>
      <c r="R373" s="18"/>
      <c r="S373" s="18"/>
      <c r="T373" s="18"/>
      <c r="U373" s="18"/>
      <c r="V373" s="18"/>
      <c r="W373" s="18"/>
    </row>
    <row r="374" spans="2:23" x14ac:dyDescent="0.25">
      <c r="B374" s="17"/>
      <c r="C374" s="17"/>
      <c r="D374" s="17"/>
      <c r="E374" s="17"/>
      <c r="F374" s="17"/>
      <c r="G374" s="17"/>
      <c r="H374" s="17"/>
      <c r="I374" s="17"/>
      <c r="J374" s="17"/>
      <c r="Q374" s="18"/>
      <c r="R374" s="18"/>
      <c r="S374" s="18"/>
      <c r="T374" s="18"/>
      <c r="U374" s="18"/>
      <c r="V374" s="18"/>
      <c r="W374" s="18"/>
    </row>
    <row r="375" spans="2:23" x14ac:dyDescent="0.25">
      <c r="B375" s="17"/>
      <c r="C375" s="17"/>
      <c r="D375" s="17"/>
      <c r="E375" s="17"/>
      <c r="F375" s="17"/>
      <c r="G375" s="17"/>
      <c r="H375" s="17"/>
      <c r="I375" s="17"/>
      <c r="J375" s="17"/>
      <c r="Q375" s="18"/>
      <c r="R375" s="18"/>
      <c r="S375" s="18"/>
      <c r="T375" s="18"/>
      <c r="U375" s="18"/>
      <c r="V375" s="18"/>
      <c r="W375" s="18"/>
    </row>
    <row r="376" spans="2:23" x14ac:dyDescent="0.25">
      <c r="B376" s="17"/>
      <c r="C376" s="17"/>
      <c r="D376" s="17"/>
      <c r="E376" s="17"/>
      <c r="F376" s="17"/>
      <c r="G376" s="17"/>
      <c r="H376" s="17"/>
      <c r="I376" s="17"/>
      <c r="J376" s="17"/>
      <c r="Q376" s="18"/>
      <c r="R376" s="18"/>
      <c r="S376" s="18"/>
      <c r="T376" s="18"/>
      <c r="U376" s="18"/>
      <c r="V376" s="18"/>
      <c r="W376" s="18"/>
    </row>
    <row r="377" spans="2:23" x14ac:dyDescent="0.25">
      <c r="B377" s="17"/>
      <c r="C377" s="17"/>
      <c r="D377" s="17"/>
      <c r="E377" s="17"/>
      <c r="F377" s="17"/>
      <c r="G377" s="17"/>
      <c r="H377" s="17"/>
      <c r="I377" s="17"/>
      <c r="J377" s="17"/>
      <c r="Q377" s="18"/>
      <c r="R377" s="18"/>
      <c r="S377" s="18"/>
      <c r="T377" s="18"/>
      <c r="U377" s="18"/>
      <c r="V377" s="18"/>
      <c r="W377" s="18"/>
    </row>
    <row r="378" spans="2:23" x14ac:dyDescent="0.25">
      <c r="B378" s="17"/>
      <c r="C378" s="17"/>
      <c r="D378" s="17"/>
      <c r="E378" s="17"/>
      <c r="F378" s="17"/>
      <c r="G378" s="17"/>
      <c r="H378" s="17"/>
      <c r="I378" s="17"/>
      <c r="J378" s="17"/>
      <c r="Q378" s="18"/>
      <c r="R378" s="18"/>
      <c r="S378" s="18"/>
      <c r="T378" s="18"/>
      <c r="U378" s="18"/>
      <c r="V378" s="18"/>
      <c r="W378" s="18"/>
    </row>
    <row r="379" spans="2:23" x14ac:dyDescent="0.25">
      <c r="B379" s="17"/>
      <c r="C379" s="17"/>
      <c r="D379" s="17"/>
      <c r="E379" s="17"/>
      <c r="F379" s="17"/>
      <c r="G379" s="17"/>
      <c r="H379" s="17"/>
      <c r="I379" s="17"/>
      <c r="J379" s="17"/>
      <c r="Q379" s="18"/>
      <c r="R379" s="18"/>
      <c r="S379" s="18"/>
      <c r="T379" s="18"/>
      <c r="U379" s="18"/>
      <c r="V379" s="18"/>
      <c r="W379" s="18"/>
    </row>
    <row r="380" spans="2:23" x14ac:dyDescent="0.25">
      <c r="B380" s="17"/>
      <c r="C380" s="17"/>
      <c r="D380" s="17"/>
      <c r="E380" s="17"/>
      <c r="F380" s="17"/>
      <c r="G380" s="17"/>
      <c r="H380" s="17"/>
      <c r="I380" s="17"/>
      <c r="J380" s="17"/>
      <c r="Q380" s="18"/>
      <c r="R380" s="18"/>
      <c r="S380" s="18"/>
      <c r="T380" s="18"/>
      <c r="U380" s="18"/>
      <c r="V380" s="18"/>
      <c r="W380" s="18"/>
    </row>
    <row r="381" spans="2:23" x14ac:dyDescent="0.25">
      <c r="B381" s="17"/>
      <c r="C381" s="17"/>
      <c r="D381" s="17"/>
      <c r="E381" s="17"/>
      <c r="F381" s="17"/>
      <c r="G381" s="17"/>
      <c r="H381" s="17"/>
      <c r="I381" s="17"/>
      <c r="J381" s="17"/>
      <c r="Q381" s="18"/>
      <c r="R381" s="18"/>
      <c r="S381" s="18"/>
      <c r="T381" s="18"/>
      <c r="U381" s="18"/>
      <c r="V381" s="18"/>
      <c r="W381" s="18"/>
    </row>
    <row r="382" spans="2:23" x14ac:dyDescent="0.25">
      <c r="B382" s="17"/>
      <c r="C382" s="17"/>
      <c r="D382" s="17"/>
      <c r="E382" s="17"/>
      <c r="F382" s="17"/>
      <c r="G382" s="17"/>
      <c r="H382" s="17"/>
      <c r="I382" s="17"/>
      <c r="J382" s="17"/>
      <c r="Q382" s="18"/>
      <c r="R382" s="18"/>
      <c r="S382" s="18"/>
      <c r="T382" s="18"/>
      <c r="U382" s="18"/>
      <c r="V382" s="18"/>
      <c r="W382" s="18"/>
    </row>
    <row r="383" spans="2:23" x14ac:dyDescent="0.25">
      <c r="B383" s="17"/>
      <c r="C383" s="17"/>
      <c r="D383" s="17"/>
      <c r="E383" s="17"/>
      <c r="F383" s="17"/>
      <c r="G383" s="17"/>
      <c r="H383" s="17"/>
      <c r="I383" s="17"/>
      <c r="J383" s="17"/>
      <c r="Q383" s="18"/>
      <c r="R383" s="18"/>
      <c r="S383" s="18"/>
      <c r="T383" s="18"/>
      <c r="U383" s="18"/>
      <c r="V383" s="18"/>
      <c r="W383" s="18"/>
    </row>
    <row r="384" spans="2:23" x14ac:dyDescent="0.25">
      <c r="B384" s="17"/>
      <c r="C384" s="17"/>
      <c r="D384" s="17"/>
      <c r="E384" s="17"/>
      <c r="F384" s="17"/>
      <c r="G384" s="17"/>
      <c r="H384" s="17"/>
      <c r="I384" s="17"/>
      <c r="J384" s="17"/>
      <c r="Q384" s="18"/>
      <c r="R384" s="18"/>
      <c r="S384" s="18"/>
      <c r="T384" s="18"/>
      <c r="U384" s="18"/>
      <c r="V384" s="18"/>
      <c r="W384" s="18"/>
    </row>
    <row r="385" spans="2:23" x14ac:dyDescent="0.25">
      <c r="B385" s="17"/>
      <c r="C385" s="17"/>
      <c r="D385" s="17"/>
      <c r="E385" s="17"/>
      <c r="F385" s="17"/>
      <c r="G385" s="17"/>
      <c r="H385" s="17"/>
      <c r="I385" s="17"/>
      <c r="J385" s="17"/>
      <c r="Q385" s="18"/>
      <c r="R385" s="18"/>
      <c r="S385" s="18"/>
      <c r="T385" s="18"/>
      <c r="U385" s="18"/>
      <c r="V385" s="18"/>
      <c r="W385" s="18"/>
    </row>
    <row r="386" spans="2:23" x14ac:dyDescent="0.25">
      <c r="B386" s="17"/>
      <c r="C386" s="17"/>
      <c r="D386" s="17"/>
      <c r="E386" s="17"/>
      <c r="F386" s="17"/>
      <c r="G386" s="17"/>
      <c r="H386" s="17"/>
      <c r="I386" s="17"/>
      <c r="J386" s="17"/>
      <c r="Q386" s="18"/>
      <c r="R386" s="18"/>
      <c r="S386" s="18"/>
      <c r="T386" s="18"/>
      <c r="U386" s="18"/>
      <c r="V386" s="18"/>
      <c r="W386" s="18"/>
    </row>
    <row r="387" spans="2:23" x14ac:dyDescent="0.25">
      <c r="B387" s="17"/>
      <c r="C387" s="17"/>
      <c r="D387" s="17"/>
      <c r="E387" s="17"/>
      <c r="F387" s="17"/>
      <c r="G387" s="17"/>
      <c r="H387" s="17"/>
      <c r="I387" s="17"/>
      <c r="J387" s="17"/>
      <c r="Q387" s="18"/>
      <c r="R387" s="18"/>
      <c r="S387" s="18"/>
      <c r="T387" s="18"/>
      <c r="U387" s="18"/>
      <c r="V387" s="18"/>
      <c r="W387" s="18"/>
    </row>
    <row r="388" spans="2:23" x14ac:dyDescent="0.25">
      <c r="B388" s="17"/>
      <c r="C388" s="17"/>
      <c r="D388" s="17"/>
      <c r="E388" s="17"/>
      <c r="F388" s="17"/>
      <c r="G388" s="17"/>
      <c r="H388" s="17"/>
      <c r="I388" s="17"/>
      <c r="J388" s="17"/>
      <c r="Q388" s="18"/>
      <c r="R388" s="18"/>
      <c r="S388" s="18"/>
      <c r="T388" s="18"/>
      <c r="U388" s="18"/>
      <c r="V388" s="18"/>
      <c r="W388" s="18"/>
    </row>
    <row r="389" spans="2:23" x14ac:dyDescent="0.25">
      <c r="B389" s="17"/>
      <c r="C389" s="17"/>
      <c r="D389" s="17"/>
      <c r="E389" s="17"/>
      <c r="F389" s="17"/>
      <c r="G389" s="17"/>
      <c r="H389" s="17"/>
      <c r="I389" s="17"/>
      <c r="J389" s="17"/>
      <c r="Q389" s="18"/>
      <c r="R389" s="18"/>
      <c r="S389" s="18"/>
      <c r="T389" s="18"/>
      <c r="U389" s="18"/>
      <c r="V389" s="18"/>
      <c r="W389" s="18"/>
    </row>
    <row r="390" spans="2:23" x14ac:dyDescent="0.25">
      <c r="B390" s="17"/>
      <c r="C390" s="17"/>
      <c r="D390" s="17"/>
      <c r="E390" s="17"/>
      <c r="F390" s="17"/>
      <c r="G390" s="17"/>
      <c r="H390" s="17"/>
      <c r="I390" s="17"/>
      <c r="J390" s="17"/>
      <c r="Q390" s="18"/>
      <c r="R390" s="18"/>
      <c r="S390" s="18"/>
      <c r="T390" s="18"/>
      <c r="U390" s="18"/>
      <c r="V390" s="18"/>
      <c r="W390" s="18"/>
    </row>
    <row r="391" spans="2:23" x14ac:dyDescent="0.25">
      <c r="B391" s="17"/>
      <c r="C391" s="17"/>
      <c r="D391" s="17"/>
      <c r="E391" s="17"/>
      <c r="F391" s="17"/>
      <c r="G391" s="17"/>
      <c r="H391" s="17"/>
      <c r="I391" s="17"/>
      <c r="J391" s="17"/>
      <c r="Q391" s="18"/>
      <c r="R391" s="18"/>
      <c r="S391" s="18"/>
      <c r="T391" s="18"/>
      <c r="U391" s="18"/>
      <c r="V391" s="18"/>
      <c r="W391" s="18"/>
    </row>
    <row r="392" spans="2:23" x14ac:dyDescent="0.25">
      <c r="B392" s="17"/>
      <c r="C392" s="17"/>
      <c r="D392" s="17"/>
      <c r="E392" s="17"/>
      <c r="F392" s="17"/>
      <c r="G392" s="17"/>
      <c r="H392" s="17"/>
      <c r="I392" s="17"/>
      <c r="J392" s="17"/>
      <c r="Q392" s="18"/>
      <c r="R392" s="18"/>
      <c r="S392" s="18"/>
      <c r="T392" s="18"/>
      <c r="U392" s="18"/>
      <c r="V392" s="18"/>
      <c r="W392" s="18"/>
    </row>
    <row r="393" spans="2:23" x14ac:dyDescent="0.25">
      <c r="B393" s="17"/>
      <c r="C393" s="17"/>
      <c r="D393" s="17"/>
      <c r="E393" s="17"/>
      <c r="F393" s="17"/>
      <c r="G393" s="17"/>
      <c r="H393" s="17"/>
      <c r="I393" s="17"/>
      <c r="J393" s="17"/>
      <c r="Q393" s="18"/>
      <c r="R393" s="18"/>
      <c r="S393" s="18"/>
      <c r="T393" s="18"/>
      <c r="U393" s="18"/>
      <c r="V393" s="18"/>
      <c r="W393" s="18"/>
    </row>
    <row r="394" spans="2:23" x14ac:dyDescent="0.25">
      <c r="B394" s="17"/>
      <c r="C394" s="17"/>
      <c r="D394" s="17"/>
      <c r="E394" s="17"/>
      <c r="F394" s="17"/>
      <c r="G394" s="17"/>
      <c r="H394" s="17"/>
      <c r="I394" s="17"/>
      <c r="J394" s="17"/>
      <c r="Q394" s="18"/>
      <c r="R394" s="18"/>
      <c r="S394" s="18"/>
      <c r="T394" s="18"/>
      <c r="U394" s="18"/>
      <c r="V394" s="18"/>
      <c r="W394" s="18"/>
    </row>
    <row r="395" spans="2:23" x14ac:dyDescent="0.25">
      <c r="B395" s="17"/>
      <c r="C395" s="17"/>
      <c r="D395" s="17"/>
      <c r="E395" s="17"/>
      <c r="F395" s="17"/>
      <c r="G395" s="17"/>
      <c r="H395" s="17"/>
      <c r="I395" s="17"/>
      <c r="J395" s="17"/>
      <c r="Q395" s="18"/>
      <c r="R395" s="18"/>
      <c r="S395" s="18"/>
      <c r="T395" s="18"/>
      <c r="U395" s="18"/>
      <c r="V395" s="18"/>
      <c r="W395" s="18"/>
    </row>
    <row r="396" spans="2:23" x14ac:dyDescent="0.25">
      <c r="B396" s="17"/>
      <c r="C396" s="17"/>
      <c r="D396" s="17"/>
      <c r="E396" s="17"/>
      <c r="F396" s="17"/>
      <c r="G396" s="17"/>
      <c r="H396" s="17"/>
      <c r="I396" s="17"/>
      <c r="J396" s="17"/>
      <c r="Q396" s="18"/>
      <c r="R396" s="18"/>
      <c r="S396" s="18"/>
      <c r="T396" s="18"/>
      <c r="U396" s="18"/>
      <c r="V396" s="18"/>
      <c r="W396" s="18"/>
    </row>
    <row r="397" spans="2:23" x14ac:dyDescent="0.25">
      <c r="B397" s="17"/>
      <c r="C397" s="17"/>
      <c r="D397" s="17"/>
      <c r="E397" s="17"/>
      <c r="F397" s="17"/>
      <c r="G397" s="17"/>
      <c r="H397" s="17"/>
      <c r="I397" s="17"/>
      <c r="J397" s="17"/>
      <c r="Q397" s="18"/>
      <c r="R397" s="18"/>
      <c r="S397" s="18"/>
      <c r="T397" s="18"/>
      <c r="U397" s="18"/>
      <c r="V397" s="18"/>
      <c r="W397" s="18"/>
    </row>
    <row r="398" spans="2:23" x14ac:dyDescent="0.25">
      <c r="B398" s="17"/>
      <c r="C398" s="17"/>
      <c r="D398" s="17"/>
      <c r="E398" s="17"/>
      <c r="F398" s="17"/>
      <c r="G398" s="17"/>
      <c r="H398" s="17"/>
      <c r="I398" s="17"/>
      <c r="J398" s="17"/>
      <c r="Q398" s="18"/>
      <c r="R398" s="18"/>
      <c r="S398" s="18"/>
      <c r="T398" s="18"/>
      <c r="U398" s="18"/>
      <c r="V398" s="18"/>
      <c r="W398" s="18"/>
    </row>
    <row r="399" spans="2:23" x14ac:dyDescent="0.25">
      <c r="B399" s="17"/>
      <c r="C399" s="17"/>
      <c r="D399" s="17"/>
      <c r="E399" s="17"/>
      <c r="F399" s="17"/>
      <c r="G399" s="17"/>
      <c r="H399" s="17"/>
      <c r="I399" s="17"/>
      <c r="J399" s="17"/>
      <c r="Q399" s="18"/>
      <c r="R399" s="18"/>
      <c r="S399" s="18"/>
      <c r="T399" s="18"/>
      <c r="U399" s="18"/>
      <c r="V399" s="18"/>
      <c r="W399" s="18"/>
    </row>
    <row r="400" spans="2:23" x14ac:dyDescent="0.25">
      <c r="B400" s="17"/>
      <c r="C400" s="17"/>
      <c r="D400" s="17"/>
      <c r="E400" s="17"/>
      <c r="F400" s="17"/>
      <c r="G400" s="17"/>
      <c r="H400" s="17"/>
      <c r="I400" s="17"/>
      <c r="J400" s="17"/>
      <c r="Q400" s="18"/>
      <c r="R400" s="18"/>
      <c r="S400" s="18"/>
      <c r="T400" s="18"/>
      <c r="U400" s="18"/>
      <c r="V400" s="18"/>
      <c r="W400" s="18"/>
    </row>
    <row r="401" spans="2:23" x14ac:dyDescent="0.25">
      <c r="B401" s="17"/>
      <c r="C401" s="17"/>
      <c r="D401" s="17"/>
      <c r="E401" s="17"/>
      <c r="F401" s="17"/>
      <c r="G401" s="17"/>
      <c r="H401" s="17"/>
      <c r="I401" s="17"/>
      <c r="J401" s="17"/>
      <c r="Q401" s="18"/>
      <c r="R401" s="18"/>
      <c r="S401" s="18"/>
      <c r="T401" s="18"/>
      <c r="U401" s="18"/>
      <c r="V401" s="18"/>
      <c r="W401" s="18"/>
    </row>
    <row r="402" spans="2:23" x14ac:dyDescent="0.25">
      <c r="B402" s="17"/>
      <c r="C402" s="17"/>
      <c r="D402" s="17"/>
      <c r="E402" s="17"/>
      <c r="F402" s="17"/>
      <c r="G402" s="17"/>
      <c r="H402" s="17"/>
      <c r="I402" s="17"/>
      <c r="J402" s="17"/>
      <c r="Q402" s="18"/>
      <c r="R402" s="18"/>
      <c r="S402" s="18"/>
      <c r="T402" s="18"/>
      <c r="U402" s="18"/>
      <c r="V402" s="18"/>
      <c r="W402" s="18"/>
    </row>
    <row r="403" spans="2:23" x14ac:dyDescent="0.25">
      <c r="B403" s="17"/>
      <c r="C403" s="17"/>
      <c r="D403" s="17"/>
      <c r="E403" s="17"/>
      <c r="F403" s="17"/>
      <c r="G403" s="17"/>
      <c r="H403" s="17"/>
      <c r="I403" s="17"/>
      <c r="J403" s="17"/>
      <c r="Q403" s="18"/>
      <c r="R403" s="18"/>
      <c r="S403" s="18"/>
      <c r="T403" s="18"/>
      <c r="U403" s="18"/>
      <c r="V403" s="18"/>
      <c r="W403" s="18"/>
    </row>
    <row r="404" spans="2:23" x14ac:dyDescent="0.25">
      <c r="B404" s="17"/>
      <c r="C404" s="17"/>
      <c r="D404" s="17"/>
      <c r="E404" s="17"/>
      <c r="F404" s="17"/>
      <c r="G404" s="17"/>
      <c r="H404" s="17"/>
      <c r="I404" s="17"/>
      <c r="J404" s="17"/>
      <c r="Q404" s="18"/>
      <c r="R404" s="18"/>
      <c r="S404" s="18"/>
      <c r="T404" s="18"/>
      <c r="U404" s="18"/>
      <c r="V404" s="18"/>
      <c r="W404" s="18"/>
    </row>
    <row r="405" spans="2:23" x14ac:dyDescent="0.25">
      <c r="B405" s="17"/>
      <c r="C405" s="17"/>
      <c r="D405" s="17"/>
      <c r="E405" s="17"/>
      <c r="F405" s="17"/>
      <c r="G405" s="17"/>
      <c r="H405" s="17"/>
      <c r="I405" s="17"/>
      <c r="J405" s="17"/>
      <c r="Q405" s="18"/>
      <c r="R405" s="18"/>
      <c r="S405" s="18"/>
      <c r="T405" s="18"/>
      <c r="U405" s="18"/>
      <c r="V405" s="18"/>
      <c r="W405" s="18"/>
    </row>
    <row r="406" spans="2:23" x14ac:dyDescent="0.25">
      <c r="B406" s="17"/>
      <c r="C406" s="17"/>
      <c r="D406" s="17"/>
      <c r="E406" s="17"/>
      <c r="F406" s="17"/>
      <c r="G406" s="17"/>
      <c r="H406" s="17"/>
      <c r="I406" s="17"/>
      <c r="J406" s="17"/>
      <c r="Q406" s="18"/>
      <c r="R406" s="18"/>
      <c r="S406" s="18"/>
      <c r="T406" s="18"/>
      <c r="U406" s="18"/>
      <c r="V406" s="18"/>
      <c r="W406" s="18"/>
    </row>
    <row r="407" spans="2:23" x14ac:dyDescent="0.25">
      <c r="B407" s="17"/>
      <c r="C407" s="17"/>
      <c r="D407" s="17"/>
      <c r="E407" s="17"/>
      <c r="F407" s="17"/>
      <c r="G407" s="17"/>
      <c r="H407" s="17"/>
      <c r="I407" s="17"/>
      <c r="J407" s="17"/>
      <c r="Q407" s="18"/>
      <c r="R407" s="18"/>
      <c r="S407" s="18"/>
      <c r="T407" s="18"/>
      <c r="U407" s="18"/>
      <c r="V407" s="18"/>
      <c r="W407" s="18"/>
    </row>
    <row r="408" spans="2:23" x14ac:dyDescent="0.25">
      <c r="B408" s="17"/>
      <c r="C408" s="17"/>
      <c r="D408" s="17"/>
      <c r="E408" s="17"/>
      <c r="F408" s="17"/>
      <c r="G408" s="17"/>
      <c r="H408" s="17"/>
      <c r="I408" s="17"/>
      <c r="J408" s="17"/>
      <c r="Q408" s="18"/>
      <c r="R408" s="18"/>
      <c r="S408" s="18"/>
      <c r="T408" s="18"/>
      <c r="U408" s="18"/>
      <c r="V408" s="18"/>
      <c r="W408" s="18"/>
    </row>
    <row r="409" spans="2:23" x14ac:dyDescent="0.25">
      <c r="B409" s="17"/>
      <c r="C409" s="17"/>
      <c r="D409" s="17"/>
      <c r="E409" s="17"/>
      <c r="F409" s="17"/>
      <c r="G409" s="17"/>
      <c r="H409" s="17"/>
      <c r="I409" s="17"/>
      <c r="J409" s="17"/>
      <c r="Q409" s="18"/>
      <c r="R409" s="18"/>
      <c r="S409" s="18"/>
      <c r="T409" s="18"/>
      <c r="U409" s="18"/>
      <c r="V409" s="18"/>
      <c r="W409" s="18"/>
    </row>
    <row r="410" spans="2:23" x14ac:dyDescent="0.25">
      <c r="B410" s="17"/>
      <c r="C410" s="17"/>
      <c r="D410" s="17"/>
      <c r="E410" s="17"/>
      <c r="F410" s="17"/>
      <c r="G410" s="17"/>
      <c r="H410" s="17"/>
      <c r="I410" s="17"/>
      <c r="J410" s="17"/>
      <c r="Q410" s="18"/>
      <c r="R410" s="18"/>
      <c r="S410" s="18"/>
      <c r="T410" s="18"/>
      <c r="U410" s="18"/>
      <c r="V410" s="18"/>
      <c r="W410" s="18"/>
    </row>
    <row r="411" spans="2:23" x14ac:dyDescent="0.25">
      <c r="B411" s="17"/>
      <c r="C411" s="17"/>
      <c r="D411" s="17"/>
      <c r="E411" s="17"/>
      <c r="F411" s="17"/>
      <c r="G411" s="17"/>
      <c r="H411" s="17"/>
      <c r="I411" s="17"/>
      <c r="J411" s="17"/>
      <c r="Q411" s="18"/>
      <c r="R411" s="18"/>
      <c r="S411" s="18"/>
      <c r="T411" s="18"/>
      <c r="U411" s="18"/>
      <c r="V411" s="18"/>
      <c r="W411" s="18"/>
    </row>
    <row r="412" spans="2:23" x14ac:dyDescent="0.25">
      <c r="B412" s="17"/>
      <c r="C412" s="17"/>
      <c r="D412" s="17"/>
      <c r="E412" s="17"/>
      <c r="F412" s="17"/>
      <c r="G412" s="17"/>
      <c r="H412" s="17"/>
      <c r="I412" s="17"/>
      <c r="J412" s="17"/>
      <c r="Q412" s="18"/>
      <c r="R412" s="18"/>
      <c r="S412" s="18"/>
      <c r="T412" s="18"/>
      <c r="U412" s="18"/>
      <c r="V412" s="18"/>
      <c r="W412" s="18"/>
    </row>
    <row r="413" spans="2:23" x14ac:dyDescent="0.25">
      <c r="B413" s="17"/>
      <c r="C413" s="17"/>
      <c r="D413" s="17"/>
      <c r="E413" s="17"/>
      <c r="F413" s="17"/>
      <c r="G413" s="17"/>
      <c r="H413" s="17"/>
      <c r="I413" s="17"/>
      <c r="J413" s="17"/>
      <c r="Q413" s="18"/>
      <c r="R413" s="18"/>
      <c r="S413" s="18"/>
      <c r="T413" s="18"/>
      <c r="U413" s="18"/>
      <c r="V413" s="18"/>
      <c r="W413" s="18"/>
    </row>
    <row r="414" spans="2:23" x14ac:dyDescent="0.25">
      <c r="B414" s="17"/>
      <c r="C414" s="17"/>
      <c r="D414" s="17"/>
      <c r="E414" s="17"/>
      <c r="F414" s="17"/>
      <c r="G414" s="17"/>
      <c r="H414" s="17"/>
      <c r="I414" s="17"/>
      <c r="J414" s="17"/>
      <c r="Q414" s="18"/>
      <c r="R414" s="18"/>
      <c r="S414" s="18"/>
      <c r="T414" s="18"/>
      <c r="U414" s="18"/>
      <c r="V414" s="18"/>
      <c r="W414" s="18"/>
    </row>
    <row r="415" spans="2:23" x14ac:dyDescent="0.25">
      <c r="B415" s="17"/>
      <c r="C415" s="17"/>
      <c r="D415" s="17"/>
      <c r="E415" s="17"/>
      <c r="F415" s="17"/>
      <c r="G415" s="17"/>
      <c r="H415" s="17"/>
      <c r="I415" s="17"/>
      <c r="J415" s="17"/>
      <c r="Q415" s="18"/>
      <c r="R415" s="18"/>
      <c r="S415" s="18"/>
      <c r="T415" s="18"/>
      <c r="U415" s="18"/>
      <c r="V415" s="18"/>
      <c r="W415" s="18"/>
    </row>
    <row r="416" spans="2:23" x14ac:dyDescent="0.25">
      <c r="B416" s="17"/>
      <c r="C416" s="17"/>
      <c r="D416" s="17"/>
      <c r="E416" s="17"/>
      <c r="F416" s="17"/>
      <c r="G416" s="17"/>
      <c r="H416" s="17"/>
      <c r="I416" s="17"/>
      <c r="J416" s="17"/>
      <c r="Q416" s="18"/>
      <c r="R416" s="18"/>
      <c r="S416" s="18"/>
      <c r="T416" s="18"/>
      <c r="U416" s="18"/>
      <c r="V416" s="18"/>
      <c r="W416" s="18"/>
    </row>
    <row r="417" spans="2:23" x14ac:dyDescent="0.25">
      <c r="B417" s="17"/>
      <c r="C417" s="17"/>
      <c r="D417" s="17"/>
      <c r="E417" s="17"/>
      <c r="F417" s="17"/>
      <c r="G417" s="17"/>
      <c r="H417" s="17"/>
      <c r="I417" s="17"/>
      <c r="J417" s="17"/>
      <c r="Q417" s="18"/>
      <c r="R417" s="18"/>
      <c r="S417" s="18"/>
      <c r="T417" s="18"/>
      <c r="U417" s="18"/>
      <c r="V417" s="18"/>
      <c r="W417" s="18"/>
    </row>
    <row r="418" spans="2:23" x14ac:dyDescent="0.25">
      <c r="B418" s="17"/>
      <c r="C418" s="17"/>
      <c r="D418" s="17"/>
      <c r="E418" s="17"/>
      <c r="F418" s="17"/>
      <c r="G418" s="17"/>
      <c r="H418" s="17"/>
      <c r="I418" s="17"/>
      <c r="J418" s="17"/>
      <c r="Q418" s="18"/>
      <c r="R418" s="18"/>
      <c r="S418" s="18"/>
      <c r="T418" s="18"/>
      <c r="U418" s="18"/>
      <c r="V418" s="18"/>
      <c r="W418" s="18"/>
    </row>
    <row r="419" spans="2:23" x14ac:dyDescent="0.25">
      <c r="B419" s="17"/>
      <c r="C419" s="17"/>
      <c r="D419" s="17"/>
      <c r="E419" s="17"/>
      <c r="F419" s="17"/>
      <c r="G419" s="17"/>
      <c r="H419" s="17"/>
      <c r="I419" s="17"/>
      <c r="J419" s="17"/>
      <c r="Q419" s="18"/>
      <c r="R419" s="18"/>
      <c r="S419" s="18"/>
      <c r="T419" s="18"/>
      <c r="U419" s="18"/>
      <c r="V419" s="18"/>
      <c r="W419" s="18"/>
    </row>
    <row r="420" spans="2:23" x14ac:dyDescent="0.25">
      <c r="B420" s="17"/>
      <c r="C420" s="17"/>
      <c r="D420" s="17"/>
      <c r="E420" s="17"/>
      <c r="F420" s="17"/>
      <c r="G420" s="17"/>
      <c r="H420" s="17"/>
      <c r="I420" s="17"/>
      <c r="J420" s="17"/>
      <c r="Q420" s="18"/>
      <c r="R420" s="18"/>
      <c r="S420" s="18"/>
      <c r="T420" s="18"/>
      <c r="U420" s="18"/>
      <c r="V420" s="18"/>
      <c r="W420" s="18"/>
    </row>
    <row r="421" spans="2:23" x14ac:dyDescent="0.25">
      <c r="B421" s="17"/>
      <c r="C421" s="17"/>
      <c r="D421" s="17"/>
      <c r="E421" s="17"/>
      <c r="F421" s="17"/>
      <c r="G421" s="17"/>
      <c r="H421" s="17"/>
      <c r="I421" s="17"/>
      <c r="J421" s="17"/>
      <c r="Q421" s="18"/>
      <c r="R421" s="18"/>
      <c r="S421" s="18"/>
      <c r="T421" s="18"/>
      <c r="U421" s="18"/>
      <c r="V421" s="18"/>
      <c r="W421" s="18"/>
    </row>
    <row r="422" spans="2:23" x14ac:dyDescent="0.25">
      <c r="B422" s="17"/>
      <c r="C422" s="17"/>
      <c r="D422" s="17"/>
      <c r="E422" s="17"/>
      <c r="F422" s="17"/>
      <c r="G422" s="17"/>
      <c r="H422" s="17"/>
      <c r="I422" s="17"/>
      <c r="J422" s="17"/>
      <c r="Q422" s="18"/>
      <c r="R422" s="18"/>
      <c r="S422" s="18"/>
      <c r="T422" s="18"/>
      <c r="U422" s="18"/>
      <c r="V422" s="18"/>
      <c r="W422" s="18"/>
    </row>
    <row r="423" spans="2:23" x14ac:dyDescent="0.25">
      <c r="B423" s="17"/>
      <c r="C423" s="17"/>
      <c r="D423" s="17"/>
      <c r="E423" s="17"/>
      <c r="F423" s="17"/>
      <c r="G423" s="17"/>
      <c r="H423" s="17"/>
      <c r="I423" s="17"/>
      <c r="J423" s="17"/>
      <c r="Q423" s="18"/>
      <c r="R423" s="18"/>
      <c r="S423" s="18"/>
      <c r="T423" s="18"/>
      <c r="U423" s="18"/>
      <c r="V423" s="18"/>
      <c r="W423" s="18"/>
    </row>
    <row r="424" spans="2:23" x14ac:dyDescent="0.25">
      <c r="B424" s="17"/>
      <c r="C424" s="17"/>
      <c r="D424" s="17"/>
      <c r="E424" s="17"/>
      <c r="F424" s="17"/>
      <c r="G424" s="17"/>
      <c r="H424" s="17"/>
      <c r="I424" s="17"/>
      <c r="J424" s="17"/>
      <c r="Q424" s="18"/>
      <c r="R424" s="18"/>
      <c r="S424" s="18"/>
      <c r="T424" s="18"/>
      <c r="U424" s="18"/>
      <c r="V424" s="18"/>
      <c r="W424" s="18"/>
    </row>
    <row r="425" spans="2:23" x14ac:dyDescent="0.25">
      <c r="B425" s="17"/>
      <c r="C425" s="17"/>
      <c r="D425" s="17"/>
      <c r="E425" s="17"/>
      <c r="F425" s="17"/>
      <c r="G425" s="17"/>
      <c r="H425" s="17"/>
      <c r="I425" s="17"/>
      <c r="J425" s="17"/>
      <c r="Q425" s="18"/>
      <c r="R425" s="18"/>
      <c r="S425" s="18"/>
      <c r="T425" s="18"/>
      <c r="U425" s="18"/>
      <c r="V425" s="18"/>
      <c r="W425" s="18"/>
    </row>
    <row r="426" spans="2:23" x14ac:dyDescent="0.25">
      <c r="B426" s="17"/>
      <c r="C426" s="17"/>
      <c r="D426" s="17"/>
      <c r="E426" s="17"/>
      <c r="F426" s="17"/>
      <c r="G426" s="17"/>
      <c r="H426" s="17"/>
      <c r="I426" s="17"/>
      <c r="J426" s="17"/>
      <c r="Q426" s="18"/>
      <c r="R426" s="18"/>
      <c r="S426" s="18"/>
      <c r="T426" s="18"/>
      <c r="U426" s="18"/>
      <c r="V426" s="18"/>
      <c r="W426" s="18"/>
    </row>
    <row r="427" spans="2:23" x14ac:dyDescent="0.25">
      <c r="B427" s="17"/>
      <c r="C427" s="17"/>
      <c r="D427" s="17"/>
      <c r="E427" s="17"/>
      <c r="F427" s="17"/>
      <c r="G427" s="17"/>
      <c r="H427" s="17"/>
      <c r="I427" s="17"/>
      <c r="J427" s="17"/>
      <c r="Q427" s="18"/>
      <c r="R427" s="18"/>
      <c r="S427" s="18"/>
      <c r="T427" s="18"/>
      <c r="U427" s="18"/>
      <c r="V427" s="18"/>
      <c r="W427" s="18"/>
    </row>
    <row r="428" spans="2:23" x14ac:dyDescent="0.25">
      <c r="B428" s="17"/>
      <c r="C428" s="17"/>
      <c r="D428" s="17"/>
      <c r="E428" s="17"/>
      <c r="F428" s="17"/>
      <c r="G428" s="17"/>
      <c r="H428" s="17"/>
      <c r="I428" s="17"/>
      <c r="J428" s="17"/>
      <c r="Q428" s="18"/>
      <c r="R428" s="18"/>
      <c r="S428" s="18"/>
      <c r="T428" s="18"/>
      <c r="U428" s="18"/>
      <c r="V428" s="18"/>
      <c r="W428" s="18"/>
    </row>
    <row r="429" spans="2:23" x14ac:dyDescent="0.25">
      <c r="B429" s="17"/>
      <c r="C429" s="17"/>
      <c r="D429" s="17"/>
      <c r="E429" s="17"/>
      <c r="F429" s="17"/>
      <c r="G429" s="17"/>
      <c r="H429" s="17"/>
      <c r="I429" s="17"/>
      <c r="J429" s="17"/>
      <c r="Q429" s="18"/>
      <c r="R429" s="18"/>
      <c r="S429" s="18"/>
      <c r="T429" s="18"/>
      <c r="U429" s="18"/>
      <c r="V429" s="18"/>
      <c r="W429" s="18"/>
    </row>
    <row r="430" spans="2:23" x14ac:dyDescent="0.25">
      <c r="B430" s="17"/>
      <c r="C430" s="17"/>
      <c r="D430" s="17"/>
      <c r="E430" s="17"/>
      <c r="F430" s="17"/>
      <c r="G430" s="17"/>
      <c r="H430" s="17"/>
      <c r="I430" s="17"/>
      <c r="J430" s="17"/>
      <c r="Q430" s="18"/>
      <c r="R430" s="18"/>
      <c r="S430" s="18"/>
      <c r="T430" s="18"/>
      <c r="U430" s="18"/>
      <c r="V430" s="18"/>
      <c r="W430" s="18"/>
    </row>
    <row r="431" spans="2:23" x14ac:dyDescent="0.25">
      <c r="B431" s="17"/>
      <c r="C431" s="17"/>
      <c r="D431" s="17"/>
      <c r="E431" s="17"/>
      <c r="F431" s="17"/>
      <c r="G431" s="17"/>
      <c r="H431" s="17"/>
      <c r="I431" s="17"/>
      <c r="J431" s="17"/>
      <c r="Q431" s="18"/>
      <c r="R431" s="18"/>
      <c r="S431" s="18"/>
      <c r="T431" s="18"/>
      <c r="U431" s="18"/>
      <c r="V431" s="18"/>
      <c r="W431" s="18"/>
    </row>
    <row r="432" spans="2:23" x14ac:dyDescent="0.25">
      <c r="B432" s="17"/>
      <c r="C432" s="17"/>
      <c r="D432" s="17"/>
      <c r="E432" s="17"/>
      <c r="F432" s="17"/>
      <c r="G432" s="17"/>
      <c r="H432" s="17"/>
      <c r="I432" s="17"/>
      <c r="J432" s="17"/>
      <c r="Q432" s="18"/>
      <c r="R432" s="18"/>
      <c r="S432" s="18"/>
      <c r="T432" s="18"/>
      <c r="U432" s="18"/>
      <c r="V432" s="18"/>
      <c r="W432" s="18"/>
    </row>
    <row r="433" spans="2:23" x14ac:dyDescent="0.25">
      <c r="B433" s="17"/>
      <c r="C433" s="17"/>
      <c r="D433" s="17"/>
      <c r="E433" s="17"/>
      <c r="F433" s="17"/>
      <c r="G433" s="17"/>
      <c r="H433" s="17"/>
      <c r="I433" s="17"/>
      <c r="J433" s="17"/>
      <c r="Q433" s="18"/>
      <c r="R433" s="18"/>
      <c r="S433" s="18"/>
      <c r="T433" s="18"/>
      <c r="U433" s="18"/>
      <c r="V433" s="18"/>
      <c r="W433" s="18"/>
    </row>
    <row r="434" spans="2:23" x14ac:dyDescent="0.25">
      <c r="B434" s="17"/>
      <c r="C434" s="17"/>
      <c r="D434" s="17"/>
      <c r="E434" s="17"/>
      <c r="F434" s="17"/>
      <c r="G434" s="17"/>
      <c r="H434" s="17"/>
      <c r="I434" s="17"/>
      <c r="J434" s="17"/>
      <c r="Q434" s="18"/>
      <c r="R434" s="18"/>
      <c r="S434" s="18"/>
      <c r="T434" s="18"/>
      <c r="U434" s="18"/>
      <c r="V434" s="18"/>
      <c r="W434" s="18"/>
    </row>
    <row r="435" spans="2:23" x14ac:dyDescent="0.25">
      <c r="B435" s="17"/>
      <c r="C435" s="17"/>
      <c r="D435" s="17"/>
      <c r="E435" s="17"/>
      <c r="F435" s="17"/>
      <c r="G435" s="17"/>
      <c r="H435" s="17"/>
      <c r="I435" s="17"/>
      <c r="J435" s="17"/>
      <c r="Q435" s="18"/>
      <c r="R435" s="18"/>
      <c r="S435" s="18"/>
      <c r="T435" s="18"/>
      <c r="U435" s="18"/>
      <c r="V435" s="18"/>
      <c r="W435" s="18"/>
    </row>
    <row r="436" spans="2:23" x14ac:dyDescent="0.25">
      <c r="B436" s="17"/>
      <c r="C436" s="17"/>
      <c r="D436" s="17"/>
      <c r="E436" s="17"/>
      <c r="F436" s="17"/>
      <c r="G436" s="17"/>
      <c r="H436" s="17"/>
      <c r="I436" s="17"/>
      <c r="J436" s="17"/>
      <c r="Q436" s="18"/>
      <c r="R436" s="18"/>
      <c r="S436" s="18"/>
      <c r="T436" s="18"/>
      <c r="U436" s="18"/>
      <c r="V436" s="18"/>
      <c r="W436" s="18"/>
    </row>
    <row r="437" spans="2:23" x14ac:dyDescent="0.25">
      <c r="B437" s="17"/>
      <c r="C437" s="17"/>
      <c r="D437" s="17"/>
      <c r="E437" s="17"/>
      <c r="F437" s="17"/>
      <c r="G437" s="17"/>
      <c r="H437" s="17"/>
      <c r="I437" s="17"/>
      <c r="J437" s="17"/>
      <c r="Q437" s="18"/>
      <c r="R437" s="18"/>
      <c r="S437" s="18"/>
      <c r="T437" s="18"/>
      <c r="U437" s="18"/>
      <c r="V437" s="18"/>
      <c r="W437" s="18"/>
    </row>
    <row r="438" spans="2:23" x14ac:dyDescent="0.25">
      <c r="B438" s="17"/>
      <c r="C438" s="17"/>
      <c r="D438" s="17"/>
      <c r="E438" s="17"/>
      <c r="F438" s="17"/>
      <c r="G438" s="17"/>
      <c r="H438" s="17"/>
      <c r="I438" s="17"/>
      <c r="J438" s="17"/>
      <c r="Q438" s="18"/>
      <c r="R438" s="18"/>
      <c r="S438" s="18"/>
      <c r="T438" s="18"/>
      <c r="U438" s="18"/>
      <c r="V438" s="18"/>
      <c r="W438" s="18"/>
    </row>
    <row r="439" spans="2:23" x14ac:dyDescent="0.25">
      <c r="B439" s="17"/>
      <c r="C439" s="17"/>
      <c r="D439" s="17"/>
      <c r="E439" s="17"/>
      <c r="F439" s="17"/>
      <c r="G439" s="17"/>
      <c r="H439" s="17"/>
      <c r="I439" s="17"/>
      <c r="J439" s="17"/>
      <c r="Q439" s="18"/>
      <c r="R439" s="18"/>
      <c r="S439" s="18"/>
      <c r="T439" s="18"/>
      <c r="U439" s="18"/>
      <c r="V439" s="18"/>
      <c r="W439" s="18"/>
    </row>
    <row r="440" spans="2:23" x14ac:dyDescent="0.25">
      <c r="B440" s="17"/>
      <c r="C440" s="17"/>
      <c r="D440" s="17"/>
      <c r="E440" s="17"/>
      <c r="F440" s="17"/>
      <c r="G440" s="17"/>
      <c r="H440" s="17"/>
      <c r="I440" s="17"/>
      <c r="J440" s="17"/>
      <c r="Q440" s="18"/>
      <c r="R440" s="18"/>
      <c r="S440" s="18"/>
      <c r="T440" s="18"/>
      <c r="U440" s="18"/>
      <c r="V440" s="18"/>
      <c r="W440" s="18"/>
    </row>
    <row r="441" spans="2:23" x14ac:dyDescent="0.25">
      <c r="U441" s="18"/>
      <c r="V441" s="18"/>
      <c r="W441" s="18"/>
    </row>
    <row r="442" spans="2:23" x14ac:dyDescent="0.25">
      <c r="U442" s="18"/>
      <c r="V442" s="18"/>
      <c r="W442" s="18"/>
    </row>
    <row r="443" spans="2:23" x14ac:dyDescent="0.25">
      <c r="U443" s="18"/>
      <c r="V443" s="18"/>
      <c r="W443" s="18"/>
    </row>
    <row r="444" spans="2:23" x14ac:dyDescent="0.25">
      <c r="U444" s="18"/>
      <c r="V444" s="18"/>
      <c r="W444" s="18"/>
    </row>
    <row r="445" spans="2:23" x14ac:dyDescent="0.25">
      <c r="U445" s="18"/>
      <c r="V445" s="18"/>
      <c r="W445" s="18"/>
    </row>
    <row r="446" spans="2:23" x14ac:dyDescent="0.25">
      <c r="U446" s="18"/>
      <c r="V446" s="18"/>
      <c r="W446" s="18"/>
    </row>
    <row r="447" spans="2:23" x14ac:dyDescent="0.25">
      <c r="U447" s="18"/>
      <c r="V447" s="18"/>
      <c r="W447" s="18"/>
    </row>
    <row r="448" spans="2:23" x14ac:dyDescent="0.25">
      <c r="U448" s="18"/>
      <c r="V448" s="18"/>
      <c r="W448" s="18"/>
    </row>
    <row r="449" spans="21:23" x14ac:dyDescent="0.25">
      <c r="U449" s="18"/>
      <c r="V449" s="18"/>
      <c r="W449" s="18"/>
    </row>
    <row r="450" spans="21:23" x14ac:dyDescent="0.25">
      <c r="U450" s="18"/>
      <c r="V450" s="18"/>
      <c r="W450" s="18"/>
    </row>
  </sheetData>
  <mergeCells count="5">
    <mergeCell ref="E5:G5"/>
    <mergeCell ref="H5:J5"/>
    <mergeCell ref="K5:M5"/>
    <mergeCell ref="N5:P5"/>
    <mergeCell ref="Q5:R5"/>
  </mergeCells>
  <conditionalFormatting sqref="F7:F14 I7:I14 L7:L14 O7:O14">
    <cfRule type="colorScale" priority="19">
      <colorScale>
        <cfvo type="min"/>
        <cfvo type="max"/>
        <color theme="9" tint="0.79998168889431442"/>
        <color theme="9" tint="-0.249977111117893"/>
      </colorScale>
    </cfRule>
  </conditionalFormatting>
  <conditionalFormatting sqref="J7:J14 M7:M14 P7:P14 R7:R14">
    <cfRule type="colorScale" priority="12">
      <colorScale>
        <cfvo type="min"/>
        <cfvo type="max"/>
        <color rgb="FFFFEF9C"/>
        <color rgb="FFFF7128"/>
      </colorScale>
    </cfRule>
  </conditionalFormatting>
  <conditionalFormatting sqref="J7:J14">
    <cfRule type="colorScale" priority="10">
      <colorScale>
        <cfvo type="min"/>
        <cfvo type="max"/>
        <color rgb="FFFFEF9C"/>
        <color rgb="FFFF7128"/>
      </colorScale>
    </cfRule>
  </conditionalFormatting>
  <conditionalFormatting sqref="M7:M14">
    <cfRule type="colorScale" priority="8">
      <colorScale>
        <cfvo type="min"/>
        <cfvo type="max"/>
        <color rgb="FFFFEF9C"/>
        <color rgb="FFFF7128"/>
      </colorScale>
    </cfRule>
  </conditionalFormatting>
  <conditionalFormatting sqref="P7:P14">
    <cfRule type="colorScale" priority="6">
      <colorScale>
        <cfvo type="min"/>
        <cfvo type="max"/>
        <color rgb="FFFFEF9C"/>
        <color rgb="FFFF7128"/>
      </colorScale>
    </cfRule>
  </conditionalFormatting>
  <conditionalFormatting sqref="R7:R14">
    <cfRule type="colorScale" priority="4">
      <colorScale>
        <cfvo type="min"/>
        <cfvo type="max"/>
        <color rgb="FFFFEF9C"/>
        <color rgb="FFFF7128"/>
      </colorScale>
    </cfRule>
  </conditionalFormatting>
  <conditionalFormatting sqref="G7:G14 J7:J14 M7:M14 P7:P14 R7:R14">
    <cfRule type="colorScale" priority="2">
      <colorScale>
        <cfvo type="min"/>
        <cfvo type="max"/>
        <color theme="4" tint="0.59999389629810485"/>
        <color theme="4" tint="-0.249977111117893"/>
      </colorScale>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0" operator="containsText" id="{C5EC471D-C380-49AF-83BF-0F0CA97E0D4D}">
            <xm:f>NOT(ISERROR(SEARCH("-",F7)))</xm:f>
            <xm:f>"-"</xm:f>
            <x14:dxf>
              <fill>
                <patternFill>
                  <bgColor theme="0" tint="-4.9989318521683403E-2"/>
                </patternFill>
              </fill>
            </x14:dxf>
          </x14:cfRule>
          <xm:sqref>F7:F14 I7:I14 L7:L14 O7:O14</xm:sqref>
        </x14:conditionalFormatting>
        <x14:conditionalFormatting xmlns:xm="http://schemas.microsoft.com/office/excel/2006/main">
          <x14:cfRule type="containsText" priority="11" operator="containsText" id="{82B18FC2-948B-4569-A66E-1C19B5BE414F}">
            <xm:f>NOT(ISERROR(SEARCH("-",J7)))</xm:f>
            <xm:f>"-"</xm:f>
            <x14:dxf>
              <fill>
                <patternFill>
                  <bgColor theme="0" tint="-0.14996795556505021"/>
                </patternFill>
              </fill>
            </x14:dxf>
          </x14:cfRule>
          <xm:sqref>J7:J14 M7:M14 P7:P14 R7:R14</xm:sqref>
        </x14:conditionalFormatting>
        <x14:conditionalFormatting xmlns:xm="http://schemas.microsoft.com/office/excel/2006/main">
          <x14:cfRule type="containsText" priority="9" operator="containsText" id="{C0FE8326-19A0-42BD-8401-F0096C7F0470}">
            <xm:f>NOT(ISERROR(SEARCH("-",J7)))</xm:f>
            <xm:f>"-"</xm:f>
            <x14:dxf>
              <fill>
                <patternFill>
                  <bgColor theme="0" tint="-0.14996795556505021"/>
                </patternFill>
              </fill>
            </x14:dxf>
          </x14:cfRule>
          <xm:sqref>J7:J14</xm:sqref>
        </x14:conditionalFormatting>
        <x14:conditionalFormatting xmlns:xm="http://schemas.microsoft.com/office/excel/2006/main">
          <x14:cfRule type="containsText" priority="7" operator="containsText" id="{9EA8F67D-2340-4B66-AD6E-F4B687D84CCE}">
            <xm:f>NOT(ISERROR(SEARCH("-",M7)))</xm:f>
            <xm:f>"-"</xm:f>
            <x14:dxf>
              <fill>
                <patternFill>
                  <bgColor theme="0" tint="-0.14996795556505021"/>
                </patternFill>
              </fill>
            </x14:dxf>
          </x14:cfRule>
          <xm:sqref>M7:M14</xm:sqref>
        </x14:conditionalFormatting>
        <x14:conditionalFormatting xmlns:xm="http://schemas.microsoft.com/office/excel/2006/main">
          <x14:cfRule type="containsText" priority="5" operator="containsText" id="{7995DE5C-D790-44D2-80F8-29082A2347BA}">
            <xm:f>NOT(ISERROR(SEARCH("-",P7)))</xm:f>
            <xm:f>"-"</xm:f>
            <x14:dxf>
              <fill>
                <patternFill>
                  <bgColor theme="0" tint="-0.14996795556505021"/>
                </patternFill>
              </fill>
            </x14:dxf>
          </x14:cfRule>
          <xm:sqref>P7:P14</xm:sqref>
        </x14:conditionalFormatting>
        <x14:conditionalFormatting xmlns:xm="http://schemas.microsoft.com/office/excel/2006/main">
          <x14:cfRule type="containsText" priority="3" operator="containsText" id="{EB8195FB-5A46-4C03-99DA-04FCC9C3434A}">
            <xm:f>NOT(ISERROR(SEARCH("-",R7)))</xm:f>
            <xm:f>"-"</xm:f>
            <x14:dxf>
              <fill>
                <patternFill>
                  <bgColor theme="0" tint="-0.14996795556505021"/>
                </patternFill>
              </fill>
            </x14:dxf>
          </x14:cfRule>
          <xm:sqref>R7:R14</xm:sqref>
        </x14:conditionalFormatting>
        <x14:conditionalFormatting xmlns:xm="http://schemas.microsoft.com/office/excel/2006/main">
          <x14:cfRule type="containsText" priority="1" operator="containsText" id="{1255107C-7F0B-46CF-81D7-A6263D36FA97}">
            <xm:f>NOT(ISERROR(SEARCH("-",G7)))</xm:f>
            <xm:f>"-"</xm:f>
            <x14:dxf>
              <fill>
                <patternFill>
                  <bgColor theme="0" tint="-4.9989318521683403E-2"/>
                </patternFill>
              </fill>
            </x14:dxf>
          </x14:cfRule>
          <xm:sqref>G7:G14 J7:J14 M7:M14 P7:P14 R7:R14</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59"/>
  <sheetViews>
    <sheetView workbookViewId="0">
      <selection activeCell="D24" sqref="D24"/>
    </sheetView>
  </sheetViews>
  <sheetFormatPr defaultRowHeight="15" x14ac:dyDescent="0.25"/>
  <cols>
    <col min="1" max="1" width="64.140625" style="33" customWidth="1"/>
    <col min="2" max="2" width="9.140625" customWidth="1"/>
    <col min="3" max="3" width="21.28515625" customWidth="1"/>
    <col min="4" max="4" width="9.140625" customWidth="1"/>
    <col min="234" max="234" width="1.5703125" customWidth="1"/>
    <col min="235" max="235" width="64.140625" bestFit="1" customWidth="1"/>
    <col min="236" max="236" width="12.140625" customWidth="1"/>
    <col min="237" max="237" width="59.42578125" bestFit="1" customWidth="1"/>
    <col min="239" max="239" width="5.42578125" customWidth="1"/>
    <col min="241" max="241" width="33.140625" bestFit="1" customWidth="1"/>
    <col min="243" max="243" width="45.42578125" bestFit="1" customWidth="1"/>
    <col min="249" max="249" width="109.42578125" bestFit="1" customWidth="1"/>
    <col min="251" max="251" width="64.140625" bestFit="1" customWidth="1"/>
    <col min="490" max="490" width="1.5703125" customWidth="1"/>
    <col min="491" max="491" width="64.140625" bestFit="1" customWidth="1"/>
    <col min="492" max="492" width="12.140625" customWidth="1"/>
    <col min="493" max="493" width="59.42578125" bestFit="1" customWidth="1"/>
    <col min="495" max="495" width="5.42578125" customWidth="1"/>
    <col min="497" max="497" width="33.140625" bestFit="1" customWidth="1"/>
    <col min="499" max="499" width="45.42578125" bestFit="1" customWidth="1"/>
    <col min="505" max="505" width="109.42578125" bestFit="1" customWidth="1"/>
    <col min="507" max="507" width="64.140625" bestFit="1" customWidth="1"/>
    <col min="746" max="746" width="1.5703125" customWidth="1"/>
    <col min="747" max="747" width="64.140625" bestFit="1" customWidth="1"/>
    <col min="748" max="748" width="12.140625" customWidth="1"/>
    <col min="749" max="749" width="59.42578125" bestFit="1" customWidth="1"/>
    <col min="751" max="751" width="5.42578125" customWidth="1"/>
    <col min="753" max="753" width="33.140625" bestFit="1" customWidth="1"/>
    <col min="755" max="755" width="45.42578125" bestFit="1" customWidth="1"/>
    <col min="761" max="761" width="109.42578125" bestFit="1" customWidth="1"/>
    <col min="763" max="763" width="64.140625" bestFit="1" customWidth="1"/>
    <col min="1002" max="1002" width="1.5703125" customWidth="1"/>
    <col min="1003" max="1003" width="64.140625" bestFit="1" customWidth="1"/>
    <col min="1004" max="1004" width="12.140625" customWidth="1"/>
    <col min="1005" max="1005" width="59.42578125" bestFit="1" customWidth="1"/>
    <col min="1007" max="1007" width="5.42578125" customWidth="1"/>
    <col min="1009" max="1009" width="33.140625" bestFit="1" customWidth="1"/>
    <col min="1011" max="1011" width="45.42578125" bestFit="1" customWidth="1"/>
    <col min="1017" max="1017" width="109.42578125" bestFit="1" customWidth="1"/>
    <col min="1019" max="1019" width="64.140625" bestFit="1" customWidth="1"/>
    <col min="1258" max="1258" width="1.5703125" customWidth="1"/>
    <col min="1259" max="1259" width="64.140625" bestFit="1" customWidth="1"/>
    <col min="1260" max="1260" width="12.140625" customWidth="1"/>
    <col min="1261" max="1261" width="59.42578125" bestFit="1" customWidth="1"/>
    <col min="1263" max="1263" width="5.42578125" customWidth="1"/>
    <col min="1265" max="1265" width="33.140625" bestFit="1" customWidth="1"/>
    <col min="1267" max="1267" width="45.42578125" bestFit="1" customWidth="1"/>
    <col min="1273" max="1273" width="109.42578125" bestFit="1" customWidth="1"/>
    <col min="1275" max="1275" width="64.140625" bestFit="1" customWidth="1"/>
    <col min="1514" max="1514" width="1.5703125" customWidth="1"/>
    <col min="1515" max="1515" width="64.140625" bestFit="1" customWidth="1"/>
    <col min="1516" max="1516" width="12.140625" customWidth="1"/>
    <col min="1517" max="1517" width="59.42578125" bestFit="1" customWidth="1"/>
    <col min="1519" max="1519" width="5.42578125" customWidth="1"/>
    <col min="1521" max="1521" width="33.140625" bestFit="1" customWidth="1"/>
    <col min="1523" max="1523" width="45.42578125" bestFit="1" customWidth="1"/>
    <col min="1529" max="1529" width="109.42578125" bestFit="1" customWidth="1"/>
    <col min="1531" max="1531" width="64.140625" bestFit="1" customWidth="1"/>
    <col min="1770" max="1770" width="1.5703125" customWidth="1"/>
    <col min="1771" max="1771" width="64.140625" bestFit="1" customWidth="1"/>
    <col min="1772" max="1772" width="12.140625" customWidth="1"/>
    <col min="1773" max="1773" width="59.42578125" bestFit="1" customWidth="1"/>
    <col min="1775" max="1775" width="5.42578125" customWidth="1"/>
    <col min="1777" max="1777" width="33.140625" bestFit="1" customWidth="1"/>
    <col min="1779" max="1779" width="45.42578125" bestFit="1" customWidth="1"/>
    <col min="1785" max="1785" width="109.42578125" bestFit="1" customWidth="1"/>
    <col min="1787" max="1787" width="64.140625" bestFit="1" customWidth="1"/>
    <col min="2026" max="2026" width="1.5703125" customWidth="1"/>
    <col min="2027" max="2027" width="64.140625" bestFit="1" customWidth="1"/>
    <col min="2028" max="2028" width="12.140625" customWidth="1"/>
    <col min="2029" max="2029" width="59.42578125" bestFit="1" customWidth="1"/>
    <col min="2031" max="2031" width="5.42578125" customWidth="1"/>
    <col min="2033" max="2033" width="33.140625" bestFit="1" customWidth="1"/>
    <col min="2035" max="2035" width="45.42578125" bestFit="1" customWidth="1"/>
    <col min="2041" max="2041" width="109.42578125" bestFit="1" customWidth="1"/>
    <col min="2043" max="2043" width="64.140625" bestFit="1" customWidth="1"/>
    <col min="2282" max="2282" width="1.5703125" customWidth="1"/>
    <col min="2283" max="2283" width="64.140625" bestFit="1" customWidth="1"/>
    <col min="2284" max="2284" width="12.140625" customWidth="1"/>
    <col min="2285" max="2285" width="59.42578125" bestFit="1" customWidth="1"/>
    <col min="2287" max="2287" width="5.42578125" customWidth="1"/>
    <col min="2289" max="2289" width="33.140625" bestFit="1" customWidth="1"/>
    <col min="2291" max="2291" width="45.42578125" bestFit="1" customWidth="1"/>
    <col min="2297" max="2297" width="109.42578125" bestFit="1" customWidth="1"/>
    <col min="2299" max="2299" width="64.140625" bestFit="1" customWidth="1"/>
    <col min="2538" max="2538" width="1.5703125" customWidth="1"/>
    <col min="2539" max="2539" width="64.140625" bestFit="1" customWidth="1"/>
    <col min="2540" max="2540" width="12.140625" customWidth="1"/>
    <col min="2541" max="2541" width="59.42578125" bestFit="1" customWidth="1"/>
    <col min="2543" max="2543" width="5.42578125" customWidth="1"/>
    <col min="2545" max="2545" width="33.140625" bestFit="1" customWidth="1"/>
    <col min="2547" max="2547" width="45.42578125" bestFit="1" customWidth="1"/>
    <col min="2553" max="2553" width="109.42578125" bestFit="1" customWidth="1"/>
    <col min="2555" max="2555" width="64.140625" bestFit="1" customWidth="1"/>
    <col min="2794" max="2794" width="1.5703125" customWidth="1"/>
    <col min="2795" max="2795" width="64.140625" bestFit="1" customWidth="1"/>
    <col min="2796" max="2796" width="12.140625" customWidth="1"/>
    <col min="2797" max="2797" width="59.42578125" bestFit="1" customWidth="1"/>
    <col min="2799" max="2799" width="5.42578125" customWidth="1"/>
    <col min="2801" max="2801" width="33.140625" bestFit="1" customWidth="1"/>
    <col min="2803" max="2803" width="45.42578125" bestFit="1" customWidth="1"/>
    <col min="2809" max="2809" width="109.42578125" bestFit="1" customWidth="1"/>
    <col min="2811" max="2811" width="64.140625" bestFit="1" customWidth="1"/>
    <col min="3050" max="3050" width="1.5703125" customWidth="1"/>
    <col min="3051" max="3051" width="64.140625" bestFit="1" customWidth="1"/>
    <col min="3052" max="3052" width="12.140625" customWidth="1"/>
    <col min="3053" max="3053" width="59.42578125" bestFit="1" customWidth="1"/>
    <col min="3055" max="3055" width="5.42578125" customWidth="1"/>
    <col min="3057" max="3057" width="33.140625" bestFit="1" customWidth="1"/>
    <col min="3059" max="3059" width="45.42578125" bestFit="1" customWidth="1"/>
    <col min="3065" max="3065" width="109.42578125" bestFit="1" customWidth="1"/>
    <col min="3067" max="3067" width="64.140625" bestFit="1" customWidth="1"/>
    <col min="3306" max="3306" width="1.5703125" customWidth="1"/>
    <col min="3307" max="3307" width="64.140625" bestFit="1" customWidth="1"/>
    <col min="3308" max="3308" width="12.140625" customWidth="1"/>
    <col min="3309" max="3309" width="59.42578125" bestFit="1" customWidth="1"/>
    <col min="3311" max="3311" width="5.42578125" customWidth="1"/>
    <col min="3313" max="3313" width="33.140625" bestFit="1" customWidth="1"/>
    <col min="3315" max="3315" width="45.42578125" bestFit="1" customWidth="1"/>
    <col min="3321" max="3321" width="109.42578125" bestFit="1" customWidth="1"/>
    <col min="3323" max="3323" width="64.140625" bestFit="1" customWidth="1"/>
    <col min="3562" max="3562" width="1.5703125" customWidth="1"/>
    <col min="3563" max="3563" width="64.140625" bestFit="1" customWidth="1"/>
    <col min="3564" max="3564" width="12.140625" customWidth="1"/>
    <col min="3565" max="3565" width="59.42578125" bestFit="1" customWidth="1"/>
    <col min="3567" max="3567" width="5.42578125" customWidth="1"/>
    <col min="3569" max="3569" width="33.140625" bestFit="1" customWidth="1"/>
    <col min="3571" max="3571" width="45.42578125" bestFit="1" customWidth="1"/>
    <col min="3577" max="3577" width="109.42578125" bestFit="1" customWidth="1"/>
    <col min="3579" max="3579" width="64.140625" bestFit="1" customWidth="1"/>
    <col min="3818" max="3818" width="1.5703125" customWidth="1"/>
    <col min="3819" max="3819" width="64.140625" bestFit="1" customWidth="1"/>
    <col min="3820" max="3820" width="12.140625" customWidth="1"/>
    <col min="3821" max="3821" width="59.42578125" bestFit="1" customWidth="1"/>
    <col min="3823" max="3823" width="5.42578125" customWidth="1"/>
    <col min="3825" max="3825" width="33.140625" bestFit="1" customWidth="1"/>
    <col min="3827" max="3827" width="45.42578125" bestFit="1" customWidth="1"/>
    <col min="3833" max="3833" width="109.42578125" bestFit="1" customWidth="1"/>
    <col min="3835" max="3835" width="64.140625" bestFit="1" customWidth="1"/>
    <col min="4074" max="4074" width="1.5703125" customWidth="1"/>
    <col min="4075" max="4075" width="64.140625" bestFit="1" customWidth="1"/>
    <col min="4076" max="4076" width="12.140625" customWidth="1"/>
    <col min="4077" max="4077" width="59.42578125" bestFit="1" customWidth="1"/>
    <col min="4079" max="4079" width="5.42578125" customWidth="1"/>
    <col min="4081" max="4081" width="33.140625" bestFit="1" customWidth="1"/>
    <col min="4083" max="4083" width="45.42578125" bestFit="1" customWidth="1"/>
    <col min="4089" max="4089" width="109.42578125" bestFit="1" customWidth="1"/>
    <col min="4091" max="4091" width="64.140625" bestFit="1" customWidth="1"/>
    <col min="4330" max="4330" width="1.5703125" customWidth="1"/>
    <col min="4331" max="4331" width="64.140625" bestFit="1" customWidth="1"/>
    <col min="4332" max="4332" width="12.140625" customWidth="1"/>
    <col min="4333" max="4333" width="59.42578125" bestFit="1" customWidth="1"/>
    <col min="4335" max="4335" width="5.42578125" customWidth="1"/>
    <col min="4337" max="4337" width="33.140625" bestFit="1" customWidth="1"/>
    <col min="4339" max="4339" width="45.42578125" bestFit="1" customWidth="1"/>
    <col min="4345" max="4345" width="109.42578125" bestFit="1" customWidth="1"/>
    <col min="4347" max="4347" width="64.140625" bestFit="1" customWidth="1"/>
    <col min="4586" max="4586" width="1.5703125" customWidth="1"/>
    <col min="4587" max="4587" width="64.140625" bestFit="1" customWidth="1"/>
    <col min="4588" max="4588" width="12.140625" customWidth="1"/>
    <col min="4589" max="4589" width="59.42578125" bestFit="1" customWidth="1"/>
    <col min="4591" max="4591" width="5.42578125" customWidth="1"/>
    <col min="4593" max="4593" width="33.140625" bestFit="1" customWidth="1"/>
    <col min="4595" max="4595" width="45.42578125" bestFit="1" customWidth="1"/>
    <col min="4601" max="4601" width="109.42578125" bestFit="1" customWidth="1"/>
    <col min="4603" max="4603" width="64.140625" bestFit="1" customWidth="1"/>
    <col min="4842" max="4842" width="1.5703125" customWidth="1"/>
    <col min="4843" max="4843" width="64.140625" bestFit="1" customWidth="1"/>
    <col min="4844" max="4844" width="12.140625" customWidth="1"/>
    <col min="4845" max="4845" width="59.42578125" bestFit="1" customWidth="1"/>
    <col min="4847" max="4847" width="5.42578125" customWidth="1"/>
    <col min="4849" max="4849" width="33.140625" bestFit="1" customWidth="1"/>
    <col min="4851" max="4851" width="45.42578125" bestFit="1" customWidth="1"/>
    <col min="4857" max="4857" width="109.42578125" bestFit="1" customWidth="1"/>
    <col min="4859" max="4859" width="64.140625" bestFit="1" customWidth="1"/>
    <col min="5098" max="5098" width="1.5703125" customWidth="1"/>
    <col min="5099" max="5099" width="64.140625" bestFit="1" customWidth="1"/>
    <col min="5100" max="5100" width="12.140625" customWidth="1"/>
    <col min="5101" max="5101" width="59.42578125" bestFit="1" customWidth="1"/>
    <col min="5103" max="5103" width="5.42578125" customWidth="1"/>
    <col min="5105" max="5105" width="33.140625" bestFit="1" customWidth="1"/>
    <col min="5107" max="5107" width="45.42578125" bestFit="1" customWidth="1"/>
    <col min="5113" max="5113" width="109.42578125" bestFit="1" customWidth="1"/>
    <col min="5115" max="5115" width="64.140625" bestFit="1" customWidth="1"/>
    <col min="5354" max="5354" width="1.5703125" customWidth="1"/>
    <col min="5355" max="5355" width="64.140625" bestFit="1" customWidth="1"/>
    <col min="5356" max="5356" width="12.140625" customWidth="1"/>
    <col min="5357" max="5357" width="59.42578125" bestFit="1" customWidth="1"/>
    <col min="5359" max="5359" width="5.42578125" customWidth="1"/>
    <col min="5361" max="5361" width="33.140625" bestFit="1" customWidth="1"/>
    <col min="5363" max="5363" width="45.42578125" bestFit="1" customWidth="1"/>
    <col min="5369" max="5369" width="109.42578125" bestFit="1" customWidth="1"/>
    <col min="5371" max="5371" width="64.140625" bestFit="1" customWidth="1"/>
    <col min="5610" max="5610" width="1.5703125" customWidth="1"/>
    <col min="5611" max="5611" width="64.140625" bestFit="1" customWidth="1"/>
    <col min="5612" max="5612" width="12.140625" customWidth="1"/>
    <col min="5613" max="5613" width="59.42578125" bestFit="1" customWidth="1"/>
    <col min="5615" max="5615" width="5.42578125" customWidth="1"/>
    <col min="5617" max="5617" width="33.140625" bestFit="1" customWidth="1"/>
    <col min="5619" max="5619" width="45.42578125" bestFit="1" customWidth="1"/>
    <col min="5625" max="5625" width="109.42578125" bestFit="1" customWidth="1"/>
    <col min="5627" max="5627" width="64.140625" bestFit="1" customWidth="1"/>
    <col min="5866" max="5866" width="1.5703125" customWidth="1"/>
    <col min="5867" max="5867" width="64.140625" bestFit="1" customWidth="1"/>
    <col min="5868" max="5868" width="12.140625" customWidth="1"/>
    <col min="5869" max="5869" width="59.42578125" bestFit="1" customWidth="1"/>
    <col min="5871" max="5871" width="5.42578125" customWidth="1"/>
    <col min="5873" max="5873" width="33.140625" bestFit="1" customWidth="1"/>
    <col min="5875" max="5875" width="45.42578125" bestFit="1" customWidth="1"/>
    <col min="5881" max="5881" width="109.42578125" bestFit="1" customWidth="1"/>
    <col min="5883" max="5883" width="64.140625" bestFit="1" customWidth="1"/>
    <col min="6122" max="6122" width="1.5703125" customWidth="1"/>
    <col min="6123" max="6123" width="64.140625" bestFit="1" customWidth="1"/>
    <col min="6124" max="6124" width="12.140625" customWidth="1"/>
    <col min="6125" max="6125" width="59.42578125" bestFit="1" customWidth="1"/>
    <col min="6127" max="6127" width="5.42578125" customWidth="1"/>
    <col min="6129" max="6129" width="33.140625" bestFit="1" customWidth="1"/>
    <col min="6131" max="6131" width="45.42578125" bestFit="1" customWidth="1"/>
    <col min="6137" max="6137" width="109.42578125" bestFit="1" customWidth="1"/>
    <col min="6139" max="6139" width="64.140625" bestFit="1" customWidth="1"/>
    <col min="6378" max="6378" width="1.5703125" customWidth="1"/>
    <col min="6379" max="6379" width="64.140625" bestFit="1" customWidth="1"/>
    <col min="6380" max="6380" width="12.140625" customWidth="1"/>
    <col min="6381" max="6381" width="59.42578125" bestFit="1" customWidth="1"/>
    <col min="6383" max="6383" width="5.42578125" customWidth="1"/>
    <col min="6385" max="6385" width="33.140625" bestFit="1" customWidth="1"/>
    <col min="6387" max="6387" width="45.42578125" bestFit="1" customWidth="1"/>
    <col min="6393" max="6393" width="109.42578125" bestFit="1" customWidth="1"/>
    <col min="6395" max="6395" width="64.140625" bestFit="1" customWidth="1"/>
    <col min="6634" max="6634" width="1.5703125" customWidth="1"/>
    <col min="6635" max="6635" width="64.140625" bestFit="1" customWidth="1"/>
    <col min="6636" max="6636" width="12.140625" customWidth="1"/>
    <col min="6637" max="6637" width="59.42578125" bestFit="1" customWidth="1"/>
    <col min="6639" max="6639" width="5.42578125" customWidth="1"/>
    <col min="6641" max="6641" width="33.140625" bestFit="1" customWidth="1"/>
    <col min="6643" max="6643" width="45.42578125" bestFit="1" customWidth="1"/>
    <col min="6649" max="6649" width="109.42578125" bestFit="1" customWidth="1"/>
    <col min="6651" max="6651" width="64.140625" bestFit="1" customWidth="1"/>
    <col min="6890" max="6890" width="1.5703125" customWidth="1"/>
    <col min="6891" max="6891" width="64.140625" bestFit="1" customWidth="1"/>
    <col min="6892" max="6892" width="12.140625" customWidth="1"/>
    <col min="6893" max="6893" width="59.42578125" bestFit="1" customWidth="1"/>
    <col min="6895" max="6895" width="5.42578125" customWidth="1"/>
    <col min="6897" max="6897" width="33.140625" bestFit="1" customWidth="1"/>
    <col min="6899" max="6899" width="45.42578125" bestFit="1" customWidth="1"/>
    <col min="6905" max="6905" width="109.42578125" bestFit="1" customWidth="1"/>
    <col min="6907" max="6907" width="64.140625" bestFit="1" customWidth="1"/>
    <col min="7146" max="7146" width="1.5703125" customWidth="1"/>
    <col min="7147" max="7147" width="64.140625" bestFit="1" customWidth="1"/>
    <col min="7148" max="7148" width="12.140625" customWidth="1"/>
    <col min="7149" max="7149" width="59.42578125" bestFit="1" customWidth="1"/>
    <col min="7151" max="7151" width="5.42578125" customWidth="1"/>
    <col min="7153" max="7153" width="33.140625" bestFit="1" customWidth="1"/>
    <col min="7155" max="7155" width="45.42578125" bestFit="1" customWidth="1"/>
    <col min="7161" max="7161" width="109.42578125" bestFit="1" customWidth="1"/>
    <col min="7163" max="7163" width="64.140625" bestFit="1" customWidth="1"/>
    <col min="7402" max="7402" width="1.5703125" customWidth="1"/>
    <col min="7403" max="7403" width="64.140625" bestFit="1" customWidth="1"/>
    <col min="7404" max="7404" width="12.140625" customWidth="1"/>
    <col min="7405" max="7405" width="59.42578125" bestFit="1" customWidth="1"/>
    <col min="7407" max="7407" width="5.42578125" customWidth="1"/>
    <col min="7409" max="7409" width="33.140625" bestFit="1" customWidth="1"/>
    <col min="7411" max="7411" width="45.42578125" bestFit="1" customWidth="1"/>
    <col min="7417" max="7417" width="109.42578125" bestFit="1" customWidth="1"/>
    <col min="7419" max="7419" width="64.140625" bestFit="1" customWidth="1"/>
    <col min="7658" max="7658" width="1.5703125" customWidth="1"/>
    <col min="7659" max="7659" width="64.140625" bestFit="1" customWidth="1"/>
    <col min="7660" max="7660" width="12.140625" customWidth="1"/>
    <col min="7661" max="7661" width="59.42578125" bestFit="1" customWidth="1"/>
    <col min="7663" max="7663" width="5.42578125" customWidth="1"/>
    <col min="7665" max="7665" width="33.140625" bestFit="1" customWidth="1"/>
    <col min="7667" max="7667" width="45.42578125" bestFit="1" customWidth="1"/>
    <col min="7673" max="7673" width="109.42578125" bestFit="1" customWidth="1"/>
    <col min="7675" max="7675" width="64.140625" bestFit="1" customWidth="1"/>
    <col min="7914" max="7914" width="1.5703125" customWidth="1"/>
    <col min="7915" max="7915" width="64.140625" bestFit="1" customWidth="1"/>
    <col min="7916" max="7916" width="12.140625" customWidth="1"/>
    <col min="7917" max="7917" width="59.42578125" bestFit="1" customWidth="1"/>
    <col min="7919" max="7919" width="5.42578125" customWidth="1"/>
    <col min="7921" max="7921" width="33.140625" bestFit="1" customWidth="1"/>
    <col min="7923" max="7923" width="45.42578125" bestFit="1" customWidth="1"/>
    <col min="7929" max="7929" width="109.42578125" bestFit="1" customWidth="1"/>
    <col min="7931" max="7931" width="64.140625" bestFit="1" customWidth="1"/>
    <col min="8170" max="8170" width="1.5703125" customWidth="1"/>
    <col min="8171" max="8171" width="64.140625" bestFit="1" customWidth="1"/>
    <col min="8172" max="8172" width="12.140625" customWidth="1"/>
    <col min="8173" max="8173" width="59.42578125" bestFit="1" customWidth="1"/>
    <col min="8175" max="8175" width="5.42578125" customWidth="1"/>
    <col min="8177" max="8177" width="33.140625" bestFit="1" customWidth="1"/>
    <col min="8179" max="8179" width="45.42578125" bestFit="1" customWidth="1"/>
    <col min="8185" max="8185" width="109.42578125" bestFit="1" customWidth="1"/>
    <col min="8187" max="8187" width="64.140625" bestFit="1" customWidth="1"/>
    <col min="8426" max="8426" width="1.5703125" customWidth="1"/>
    <col min="8427" max="8427" width="64.140625" bestFit="1" customWidth="1"/>
    <col min="8428" max="8428" width="12.140625" customWidth="1"/>
    <col min="8429" max="8429" width="59.42578125" bestFit="1" customWidth="1"/>
    <col min="8431" max="8431" width="5.42578125" customWidth="1"/>
    <col min="8433" max="8433" width="33.140625" bestFit="1" customWidth="1"/>
    <col min="8435" max="8435" width="45.42578125" bestFit="1" customWidth="1"/>
    <col min="8441" max="8441" width="109.42578125" bestFit="1" customWidth="1"/>
    <col min="8443" max="8443" width="64.140625" bestFit="1" customWidth="1"/>
    <col min="8682" max="8682" width="1.5703125" customWidth="1"/>
    <col min="8683" max="8683" width="64.140625" bestFit="1" customWidth="1"/>
    <col min="8684" max="8684" width="12.140625" customWidth="1"/>
    <col min="8685" max="8685" width="59.42578125" bestFit="1" customWidth="1"/>
    <col min="8687" max="8687" width="5.42578125" customWidth="1"/>
    <col min="8689" max="8689" width="33.140625" bestFit="1" customWidth="1"/>
    <col min="8691" max="8691" width="45.42578125" bestFit="1" customWidth="1"/>
    <col min="8697" max="8697" width="109.42578125" bestFit="1" customWidth="1"/>
    <col min="8699" max="8699" width="64.140625" bestFit="1" customWidth="1"/>
    <col min="8938" max="8938" width="1.5703125" customWidth="1"/>
    <col min="8939" max="8939" width="64.140625" bestFit="1" customWidth="1"/>
    <col min="8940" max="8940" width="12.140625" customWidth="1"/>
    <col min="8941" max="8941" width="59.42578125" bestFit="1" customWidth="1"/>
    <col min="8943" max="8943" width="5.42578125" customWidth="1"/>
    <col min="8945" max="8945" width="33.140625" bestFit="1" customWidth="1"/>
    <col min="8947" max="8947" width="45.42578125" bestFit="1" customWidth="1"/>
    <col min="8953" max="8953" width="109.42578125" bestFit="1" customWidth="1"/>
    <col min="8955" max="8955" width="64.140625" bestFit="1" customWidth="1"/>
    <col min="9194" max="9194" width="1.5703125" customWidth="1"/>
    <col min="9195" max="9195" width="64.140625" bestFit="1" customWidth="1"/>
    <col min="9196" max="9196" width="12.140625" customWidth="1"/>
    <col min="9197" max="9197" width="59.42578125" bestFit="1" customWidth="1"/>
    <col min="9199" max="9199" width="5.42578125" customWidth="1"/>
    <col min="9201" max="9201" width="33.140625" bestFit="1" customWidth="1"/>
    <col min="9203" max="9203" width="45.42578125" bestFit="1" customWidth="1"/>
    <col min="9209" max="9209" width="109.42578125" bestFit="1" customWidth="1"/>
    <col min="9211" max="9211" width="64.140625" bestFit="1" customWidth="1"/>
    <col min="9450" max="9450" width="1.5703125" customWidth="1"/>
    <col min="9451" max="9451" width="64.140625" bestFit="1" customWidth="1"/>
    <col min="9452" max="9452" width="12.140625" customWidth="1"/>
    <col min="9453" max="9453" width="59.42578125" bestFit="1" customWidth="1"/>
    <col min="9455" max="9455" width="5.42578125" customWidth="1"/>
    <col min="9457" max="9457" width="33.140625" bestFit="1" customWidth="1"/>
    <col min="9459" max="9459" width="45.42578125" bestFit="1" customWidth="1"/>
    <col min="9465" max="9465" width="109.42578125" bestFit="1" customWidth="1"/>
    <col min="9467" max="9467" width="64.140625" bestFit="1" customWidth="1"/>
    <col min="9706" max="9706" width="1.5703125" customWidth="1"/>
    <col min="9707" max="9707" width="64.140625" bestFit="1" customWidth="1"/>
    <col min="9708" max="9708" width="12.140625" customWidth="1"/>
    <col min="9709" max="9709" width="59.42578125" bestFit="1" customWidth="1"/>
    <col min="9711" max="9711" width="5.42578125" customWidth="1"/>
    <col min="9713" max="9713" width="33.140625" bestFit="1" customWidth="1"/>
    <col min="9715" max="9715" width="45.42578125" bestFit="1" customWidth="1"/>
    <col min="9721" max="9721" width="109.42578125" bestFit="1" customWidth="1"/>
    <col min="9723" max="9723" width="64.140625" bestFit="1" customWidth="1"/>
    <col min="9962" max="9962" width="1.5703125" customWidth="1"/>
    <col min="9963" max="9963" width="64.140625" bestFit="1" customWidth="1"/>
    <col min="9964" max="9964" width="12.140625" customWidth="1"/>
    <col min="9965" max="9965" width="59.42578125" bestFit="1" customWidth="1"/>
    <col min="9967" max="9967" width="5.42578125" customWidth="1"/>
    <col min="9969" max="9969" width="33.140625" bestFit="1" customWidth="1"/>
    <col min="9971" max="9971" width="45.42578125" bestFit="1" customWidth="1"/>
    <col min="9977" max="9977" width="109.42578125" bestFit="1" customWidth="1"/>
    <col min="9979" max="9979" width="64.140625" bestFit="1" customWidth="1"/>
    <col min="10218" max="10218" width="1.5703125" customWidth="1"/>
    <col min="10219" max="10219" width="64.140625" bestFit="1" customWidth="1"/>
    <col min="10220" max="10220" width="12.140625" customWidth="1"/>
    <col min="10221" max="10221" width="59.42578125" bestFit="1" customWidth="1"/>
    <col min="10223" max="10223" width="5.42578125" customWidth="1"/>
    <col min="10225" max="10225" width="33.140625" bestFit="1" customWidth="1"/>
    <col min="10227" max="10227" width="45.42578125" bestFit="1" customWidth="1"/>
    <col min="10233" max="10233" width="109.42578125" bestFit="1" customWidth="1"/>
    <col min="10235" max="10235" width="64.140625" bestFit="1" customWidth="1"/>
    <col min="10474" max="10474" width="1.5703125" customWidth="1"/>
    <col min="10475" max="10475" width="64.140625" bestFit="1" customWidth="1"/>
    <col min="10476" max="10476" width="12.140625" customWidth="1"/>
    <col min="10477" max="10477" width="59.42578125" bestFit="1" customWidth="1"/>
    <col min="10479" max="10479" width="5.42578125" customWidth="1"/>
    <col min="10481" max="10481" width="33.140625" bestFit="1" customWidth="1"/>
    <col min="10483" max="10483" width="45.42578125" bestFit="1" customWidth="1"/>
    <col min="10489" max="10489" width="109.42578125" bestFit="1" customWidth="1"/>
    <col min="10491" max="10491" width="64.140625" bestFit="1" customWidth="1"/>
    <col min="10730" max="10730" width="1.5703125" customWidth="1"/>
    <col min="10731" max="10731" width="64.140625" bestFit="1" customWidth="1"/>
    <col min="10732" max="10732" width="12.140625" customWidth="1"/>
    <col min="10733" max="10733" width="59.42578125" bestFit="1" customWidth="1"/>
    <col min="10735" max="10735" width="5.42578125" customWidth="1"/>
    <col min="10737" max="10737" width="33.140625" bestFit="1" customWidth="1"/>
    <col min="10739" max="10739" width="45.42578125" bestFit="1" customWidth="1"/>
    <col min="10745" max="10745" width="109.42578125" bestFit="1" customWidth="1"/>
    <col min="10747" max="10747" width="64.140625" bestFit="1" customWidth="1"/>
    <col min="10986" max="10986" width="1.5703125" customWidth="1"/>
    <col min="10987" max="10987" width="64.140625" bestFit="1" customWidth="1"/>
    <col min="10988" max="10988" width="12.140625" customWidth="1"/>
    <col min="10989" max="10989" width="59.42578125" bestFit="1" customWidth="1"/>
    <col min="10991" max="10991" width="5.42578125" customWidth="1"/>
    <col min="10993" max="10993" width="33.140625" bestFit="1" customWidth="1"/>
    <col min="10995" max="10995" width="45.42578125" bestFit="1" customWidth="1"/>
    <col min="11001" max="11001" width="109.42578125" bestFit="1" customWidth="1"/>
    <col min="11003" max="11003" width="64.140625" bestFit="1" customWidth="1"/>
    <col min="11242" max="11242" width="1.5703125" customWidth="1"/>
    <col min="11243" max="11243" width="64.140625" bestFit="1" customWidth="1"/>
    <col min="11244" max="11244" width="12.140625" customWidth="1"/>
    <col min="11245" max="11245" width="59.42578125" bestFit="1" customWidth="1"/>
    <col min="11247" max="11247" width="5.42578125" customWidth="1"/>
    <col min="11249" max="11249" width="33.140625" bestFit="1" customWidth="1"/>
    <col min="11251" max="11251" width="45.42578125" bestFit="1" customWidth="1"/>
    <col min="11257" max="11257" width="109.42578125" bestFit="1" customWidth="1"/>
    <col min="11259" max="11259" width="64.140625" bestFit="1" customWidth="1"/>
    <col min="11498" max="11498" width="1.5703125" customWidth="1"/>
    <col min="11499" max="11499" width="64.140625" bestFit="1" customWidth="1"/>
    <col min="11500" max="11500" width="12.140625" customWidth="1"/>
    <col min="11501" max="11501" width="59.42578125" bestFit="1" customWidth="1"/>
    <col min="11503" max="11503" width="5.42578125" customWidth="1"/>
    <col min="11505" max="11505" width="33.140625" bestFit="1" customWidth="1"/>
    <col min="11507" max="11507" width="45.42578125" bestFit="1" customWidth="1"/>
    <col min="11513" max="11513" width="109.42578125" bestFit="1" customWidth="1"/>
    <col min="11515" max="11515" width="64.140625" bestFit="1" customWidth="1"/>
    <col min="11754" max="11754" width="1.5703125" customWidth="1"/>
    <col min="11755" max="11755" width="64.140625" bestFit="1" customWidth="1"/>
    <col min="11756" max="11756" width="12.140625" customWidth="1"/>
    <col min="11757" max="11757" width="59.42578125" bestFit="1" customWidth="1"/>
    <col min="11759" max="11759" width="5.42578125" customWidth="1"/>
    <col min="11761" max="11761" width="33.140625" bestFit="1" customWidth="1"/>
    <col min="11763" max="11763" width="45.42578125" bestFit="1" customWidth="1"/>
    <col min="11769" max="11769" width="109.42578125" bestFit="1" customWidth="1"/>
    <col min="11771" max="11771" width="64.140625" bestFit="1" customWidth="1"/>
    <col min="12010" max="12010" width="1.5703125" customWidth="1"/>
    <col min="12011" max="12011" width="64.140625" bestFit="1" customWidth="1"/>
    <col min="12012" max="12012" width="12.140625" customWidth="1"/>
    <col min="12013" max="12013" width="59.42578125" bestFit="1" customWidth="1"/>
    <col min="12015" max="12015" width="5.42578125" customWidth="1"/>
    <col min="12017" max="12017" width="33.140625" bestFit="1" customWidth="1"/>
    <col min="12019" max="12019" width="45.42578125" bestFit="1" customWidth="1"/>
    <col min="12025" max="12025" width="109.42578125" bestFit="1" customWidth="1"/>
    <col min="12027" max="12027" width="64.140625" bestFit="1" customWidth="1"/>
    <col min="12266" max="12266" width="1.5703125" customWidth="1"/>
    <col min="12267" max="12267" width="64.140625" bestFit="1" customWidth="1"/>
    <col min="12268" max="12268" width="12.140625" customWidth="1"/>
    <col min="12269" max="12269" width="59.42578125" bestFit="1" customWidth="1"/>
    <col min="12271" max="12271" width="5.42578125" customWidth="1"/>
    <col min="12273" max="12273" width="33.140625" bestFit="1" customWidth="1"/>
    <col min="12275" max="12275" width="45.42578125" bestFit="1" customWidth="1"/>
    <col min="12281" max="12281" width="109.42578125" bestFit="1" customWidth="1"/>
    <col min="12283" max="12283" width="64.140625" bestFit="1" customWidth="1"/>
    <col min="12522" max="12522" width="1.5703125" customWidth="1"/>
    <col min="12523" max="12523" width="64.140625" bestFit="1" customWidth="1"/>
    <col min="12524" max="12524" width="12.140625" customWidth="1"/>
    <col min="12525" max="12525" width="59.42578125" bestFit="1" customWidth="1"/>
    <col min="12527" max="12527" width="5.42578125" customWidth="1"/>
    <col min="12529" max="12529" width="33.140625" bestFit="1" customWidth="1"/>
    <col min="12531" max="12531" width="45.42578125" bestFit="1" customWidth="1"/>
    <col min="12537" max="12537" width="109.42578125" bestFit="1" customWidth="1"/>
    <col min="12539" max="12539" width="64.140625" bestFit="1" customWidth="1"/>
    <col min="12778" max="12778" width="1.5703125" customWidth="1"/>
    <col min="12779" max="12779" width="64.140625" bestFit="1" customWidth="1"/>
    <col min="12780" max="12780" width="12.140625" customWidth="1"/>
    <col min="12781" max="12781" width="59.42578125" bestFit="1" customWidth="1"/>
    <col min="12783" max="12783" width="5.42578125" customWidth="1"/>
    <col min="12785" max="12785" width="33.140625" bestFit="1" customWidth="1"/>
    <col min="12787" max="12787" width="45.42578125" bestFit="1" customWidth="1"/>
    <col min="12793" max="12793" width="109.42578125" bestFit="1" customWidth="1"/>
    <col min="12795" max="12795" width="64.140625" bestFit="1" customWidth="1"/>
    <col min="13034" max="13034" width="1.5703125" customWidth="1"/>
    <col min="13035" max="13035" width="64.140625" bestFit="1" customWidth="1"/>
    <col min="13036" max="13036" width="12.140625" customWidth="1"/>
    <col min="13037" max="13037" width="59.42578125" bestFit="1" customWidth="1"/>
    <col min="13039" max="13039" width="5.42578125" customWidth="1"/>
    <col min="13041" max="13041" width="33.140625" bestFit="1" customWidth="1"/>
    <col min="13043" max="13043" width="45.42578125" bestFit="1" customWidth="1"/>
    <col min="13049" max="13049" width="109.42578125" bestFit="1" customWidth="1"/>
    <col min="13051" max="13051" width="64.140625" bestFit="1" customWidth="1"/>
    <col min="13290" max="13290" width="1.5703125" customWidth="1"/>
    <col min="13291" max="13291" width="64.140625" bestFit="1" customWidth="1"/>
    <col min="13292" max="13292" width="12.140625" customWidth="1"/>
    <col min="13293" max="13293" width="59.42578125" bestFit="1" customWidth="1"/>
    <col min="13295" max="13295" width="5.42578125" customWidth="1"/>
    <col min="13297" max="13297" width="33.140625" bestFit="1" customWidth="1"/>
    <col min="13299" max="13299" width="45.42578125" bestFit="1" customWidth="1"/>
    <col min="13305" max="13305" width="109.42578125" bestFit="1" customWidth="1"/>
    <col min="13307" max="13307" width="64.140625" bestFit="1" customWidth="1"/>
    <col min="13546" max="13546" width="1.5703125" customWidth="1"/>
    <col min="13547" max="13547" width="64.140625" bestFit="1" customWidth="1"/>
    <col min="13548" max="13548" width="12.140625" customWidth="1"/>
    <col min="13549" max="13549" width="59.42578125" bestFit="1" customWidth="1"/>
    <col min="13551" max="13551" width="5.42578125" customWidth="1"/>
    <col min="13553" max="13553" width="33.140625" bestFit="1" customWidth="1"/>
    <col min="13555" max="13555" width="45.42578125" bestFit="1" customWidth="1"/>
    <col min="13561" max="13561" width="109.42578125" bestFit="1" customWidth="1"/>
    <col min="13563" max="13563" width="64.140625" bestFit="1" customWidth="1"/>
    <col min="13802" max="13802" width="1.5703125" customWidth="1"/>
    <col min="13803" max="13803" width="64.140625" bestFit="1" customWidth="1"/>
    <col min="13804" max="13804" width="12.140625" customWidth="1"/>
    <col min="13805" max="13805" width="59.42578125" bestFit="1" customWidth="1"/>
    <col min="13807" max="13807" width="5.42578125" customWidth="1"/>
    <col min="13809" max="13809" width="33.140625" bestFit="1" customWidth="1"/>
    <col min="13811" max="13811" width="45.42578125" bestFit="1" customWidth="1"/>
    <col min="13817" max="13817" width="109.42578125" bestFit="1" customWidth="1"/>
    <col min="13819" max="13819" width="64.140625" bestFit="1" customWidth="1"/>
    <col min="14058" max="14058" width="1.5703125" customWidth="1"/>
    <col min="14059" max="14059" width="64.140625" bestFit="1" customWidth="1"/>
    <col min="14060" max="14060" width="12.140625" customWidth="1"/>
    <col min="14061" max="14061" width="59.42578125" bestFit="1" customWidth="1"/>
    <col min="14063" max="14063" width="5.42578125" customWidth="1"/>
    <col min="14065" max="14065" width="33.140625" bestFit="1" customWidth="1"/>
    <col min="14067" max="14067" width="45.42578125" bestFit="1" customWidth="1"/>
    <col min="14073" max="14073" width="109.42578125" bestFit="1" customWidth="1"/>
    <col min="14075" max="14075" width="64.140625" bestFit="1" customWidth="1"/>
    <col min="14314" max="14314" width="1.5703125" customWidth="1"/>
    <col min="14315" max="14315" width="64.140625" bestFit="1" customWidth="1"/>
    <col min="14316" max="14316" width="12.140625" customWidth="1"/>
    <col min="14317" max="14317" width="59.42578125" bestFit="1" customWidth="1"/>
    <col min="14319" max="14319" width="5.42578125" customWidth="1"/>
    <col min="14321" max="14321" width="33.140625" bestFit="1" customWidth="1"/>
    <col min="14323" max="14323" width="45.42578125" bestFit="1" customWidth="1"/>
    <col min="14329" max="14329" width="109.42578125" bestFit="1" customWidth="1"/>
    <col min="14331" max="14331" width="64.140625" bestFit="1" customWidth="1"/>
    <col min="14570" max="14570" width="1.5703125" customWidth="1"/>
    <col min="14571" max="14571" width="64.140625" bestFit="1" customWidth="1"/>
    <col min="14572" max="14572" width="12.140625" customWidth="1"/>
    <col min="14573" max="14573" width="59.42578125" bestFit="1" customWidth="1"/>
    <col min="14575" max="14575" width="5.42578125" customWidth="1"/>
    <col min="14577" max="14577" width="33.140625" bestFit="1" customWidth="1"/>
    <col min="14579" max="14579" width="45.42578125" bestFit="1" customWidth="1"/>
    <col min="14585" max="14585" width="109.42578125" bestFit="1" customWidth="1"/>
    <col min="14587" max="14587" width="64.140625" bestFit="1" customWidth="1"/>
    <col min="14826" max="14826" width="1.5703125" customWidth="1"/>
    <col min="14827" max="14827" width="64.140625" bestFit="1" customWidth="1"/>
    <col min="14828" max="14828" width="12.140625" customWidth="1"/>
    <col min="14829" max="14829" width="59.42578125" bestFit="1" customWidth="1"/>
    <col min="14831" max="14831" width="5.42578125" customWidth="1"/>
    <col min="14833" max="14833" width="33.140625" bestFit="1" customWidth="1"/>
    <col min="14835" max="14835" width="45.42578125" bestFit="1" customWidth="1"/>
    <col min="14841" max="14841" width="109.42578125" bestFit="1" customWidth="1"/>
    <col min="14843" max="14843" width="64.140625" bestFit="1" customWidth="1"/>
    <col min="15082" max="15082" width="1.5703125" customWidth="1"/>
    <col min="15083" max="15083" width="64.140625" bestFit="1" customWidth="1"/>
    <col min="15084" max="15084" width="12.140625" customWidth="1"/>
    <col min="15085" max="15085" width="59.42578125" bestFit="1" customWidth="1"/>
    <col min="15087" max="15087" width="5.42578125" customWidth="1"/>
    <col min="15089" max="15089" width="33.140625" bestFit="1" customWidth="1"/>
    <col min="15091" max="15091" width="45.42578125" bestFit="1" customWidth="1"/>
    <col min="15097" max="15097" width="109.42578125" bestFit="1" customWidth="1"/>
    <col min="15099" max="15099" width="64.140625" bestFit="1" customWidth="1"/>
    <col min="15338" max="15338" width="1.5703125" customWidth="1"/>
    <col min="15339" max="15339" width="64.140625" bestFit="1" customWidth="1"/>
    <col min="15340" max="15340" width="12.140625" customWidth="1"/>
    <col min="15341" max="15341" width="59.42578125" bestFit="1" customWidth="1"/>
    <col min="15343" max="15343" width="5.42578125" customWidth="1"/>
    <col min="15345" max="15345" width="33.140625" bestFit="1" customWidth="1"/>
    <col min="15347" max="15347" width="45.42578125" bestFit="1" customWidth="1"/>
    <col min="15353" max="15353" width="109.42578125" bestFit="1" customWidth="1"/>
    <col min="15355" max="15355" width="64.140625" bestFit="1" customWidth="1"/>
    <col min="15594" max="15594" width="1.5703125" customWidth="1"/>
    <col min="15595" max="15595" width="64.140625" bestFit="1" customWidth="1"/>
    <col min="15596" max="15596" width="12.140625" customWidth="1"/>
    <col min="15597" max="15597" width="59.42578125" bestFit="1" customWidth="1"/>
    <col min="15599" max="15599" width="5.42578125" customWidth="1"/>
    <col min="15601" max="15601" width="33.140625" bestFit="1" customWidth="1"/>
    <col min="15603" max="15603" width="45.42578125" bestFit="1" customWidth="1"/>
    <col min="15609" max="15609" width="109.42578125" bestFit="1" customWidth="1"/>
    <col min="15611" max="15611" width="64.140625" bestFit="1" customWidth="1"/>
    <col min="15850" max="15850" width="1.5703125" customWidth="1"/>
    <col min="15851" max="15851" width="64.140625" bestFit="1" customWidth="1"/>
    <col min="15852" max="15852" width="12.140625" customWidth="1"/>
    <col min="15853" max="15853" width="59.42578125" bestFit="1" customWidth="1"/>
    <col min="15855" max="15855" width="5.42578125" customWidth="1"/>
    <col min="15857" max="15857" width="33.140625" bestFit="1" customWidth="1"/>
    <col min="15859" max="15859" width="45.42578125" bestFit="1" customWidth="1"/>
    <col min="15865" max="15865" width="109.42578125" bestFit="1" customWidth="1"/>
    <col min="15867" max="15867" width="64.140625" bestFit="1" customWidth="1"/>
    <col min="16106" max="16106" width="1.5703125" customWidth="1"/>
    <col min="16107" max="16107" width="64.140625" bestFit="1" customWidth="1"/>
    <col min="16108" max="16108" width="12.140625" customWidth="1"/>
    <col min="16109" max="16109" width="59.42578125" bestFit="1" customWidth="1"/>
    <col min="16111" max="16111" width="5.42578125" customWidth="1"/>
    <col min="16113" max="16113" width="33.140625" bestFit="1" customWidth="1"/>
    <col min="16115" max="16115" width="45.42578125" bestFit="1" customWidth="1"/>
    <col min="16121" max="16121" width="109.42578125" bestFit="1" customWidth="1"/>
    <col min="16123" max="16123" width="64.140625" bestFit="1" customWidth="1"/>
  </cols>
  <sheetData>
    <row r="1" spans="1:6" s="7" customFormat="1" x14ac:dyDescent="0.25">
      <c r="A1" s="22" t="s">
        <v>61</v>
      </c>
      <c r="C1" s="7" t="s">
        <v>134</v>
      </c>
    </row>
    <row r="2" spans="1:6" x14ac:dyDescent="0.25">
      <c r="A2" s="23" t="s">
        <v>140</v>
      </c>
      <c r="C2" t="s">
        <v>135</v>
      </c>
    </row>
    <row r="3" spans="1:6" x14ac:dyDescent="0.25">
      <c r="A3" s="23" t="s">
        <v>141</v>
      </c>
      <c r="F3" s="29"/>
    </row>
    <row r="4" spans="1:6" x14ac:dyDescent="0.25">
      <c r="A4" s="33" t="s">
        <v>38</v>
      </c>
      <c r="F4" s="29"/>
    </row>
    <row r="5" spans="1:6" x14ac:dyDescent="0.25">
      <c r="A5" s="33" t="s">
        <v>14</v>
      </c>
      <c r="C5" s="7">
        <v>1</v>
      </c>
      <c r="F5" s="29"/>
    </row>
    <row r="6" spans="1:6" x14ac:dyDescent="0.25">
      <c r="A6" s="33" t="s">
        <v>94</v>
      </c>
      <c r="C6" s="7" t="str">
        <f>INDEX(C2:C3,C5)</f>
        <v>London</v>
      </c>
      <c r="F6" s="29"/>
    </row>
    <row r="7" spans="1:6" x14ac:dyDescent="0.25">
      <c r="A7" s="33" t="s">
        <v>15</v>
      </c>
      <c r="F7" s="29"/>
    </row>
    <row r="8" spans="1:6" x14ac:dyDescent="0.25">
      <c r="A8" s="33" t="s">
        <v>18</v>
      </c>
      <c r="F8" s="29"/>
    </row>
    <row r="9" spans="1:6" x14ac:dyDescent="0.25">
      <c r="A9" s="33" t="s">
        <v>19</v>
      </c>
      <c r="C9" s="7"/>
      <c r="F9" s="29"/>
    </row>
    <row r="10" spans="1:6" x14ac:dyDescent="0.25">
      <c r="A10" s="33" t="s">
        <v>20</v>
      </c>
      <c r="C10" s="7"/>
      <c r="F10" s="29"/>
    </row>
    <row r="11" spans="1:6" x14ac:dyDescent="0.25">
      <c r="A11" s="33" t="s">
        <v>21</v>
      </c>
      <c r="F11" s="29"/>
    </row>
    <row r="12" spans="1:6" x14ac:dyDescent="0.25">
      <c r="A12" s="33" t="s">
        <v>22</v>
      </c>
      <c r="F12" s="29"/>
    </row>
    <row r="13" spans="1:6" x14ac:dyDescent="0.25">
      <c r="A13" s="33" t="s">
        <v>23</v>
      </c>
      <c r="F13" s="29"/>
    </row>
    <row r="14" spans="1:6" x14ac:dyDescent="0.25">
      <c r="A14" s="33" t="s">
        <v>62</v>
      </c>
      <c r="F14" s="29"/>
    </row>
    <row r="15" spans="1:6" x14ac:dyDescent="0.25">
      <c r="A15" s="33" t="s">
        <v>27</v>
      </c>
      <c r="F15" s="29"/>
    </row>
    <row r="16" spans="1:6" x14ac:dyDescent="0.25">
      <c r="A16" s="33" t="s">
        <v>24</v>
      </c>
      <c r="F16" s="29"/>
    </row>
    <row r="17" spans="1:6" x14ac:dyDescent="0.25">
      <c r="A17" s="33" t="s">
        <v>25</v>
      </c>
      <c r="F17" s="29"/>
    </row>
    <row r="18" spans="1:6" x14ac:dyDescent="0.25">
      <c r="A18" s="33" t="s">
        <v>28</v>
      </c>
      <c r="F18" s="29"/>
    </row>
    <row r="19" spans="1:6" x14ac:dyDescent="0.25">
      <c r="A19" s="33" t="s">
        <v>26</v>
      </c>
      <c r="F19" s="29"/>
    </row>
    <row r="20" spans="1:6" x14ac:dyDescent="0.25">
      <c r="A20" s="33" t="s">
        <v>29</v>
      </c>
      <c r="F20" s="29"/>
    </row>
    <row r="21" spans="1:6" x14ac:dyDescent="0.25">
      <c r="A21" s="33" t="s">
        <v>92</v>
      </c>
      <c r="F21" s="29"/>
    </row>
    <row r="22" spans="1:6" x14ac:dyDescent="0.25">
      <c r="A22" s="33" t="s">
        <v>31</v>
      </c>
      <c r="F22" s="29"/>
    </row>
    <row r="23" spans="1:6" x14ac:dyDescent="0.25">
      <c r="A23" s="33" t="s">
        <v>33</v>
      </c>
      <c r="F23" s="29"/>
    </row>
    <row r="24" spans="1:6" x14ac:dyDescent="0.25">
      <c r="A24" s="33" t="s">
        <v>34</v>
      </c>
      <c r="F24" s="29"/>
    </row>
    <row r="25" spans="1:6" x14ac:dyDescent="0.25">
      <c r="A25" s="33" t="s">
        <v>35</v>
      </c>
      <c r="F25" s="29"/>
    </row>
    <row r="26" spans="1:6" x14ac:dyDescent="0.25">
      <c r="A26" s="33" t="s">
        <v>37</v>
      </c>
      <c r="F26" s="29"/>
    </row>
    <row r="27" spans="1:6" x14ac:dyDescent="0.25">
      <c r="A27" s="33" t="s">
        <v>39</v>
      </c>
      <c r="F27" s="29"/>
    </row>
    <row r="28" spans="1:6" x14ac:dyDescent="0.25">
      <c r="A28" s="33" t="s">
        <v>40</v>
      </c>
      <c r="F28" s="29"/>
    </row>
    <row r="29" spans="1:6" x14ac:dyDescent="0.25">
      <c r="A29" s="33" t="s">
        <v>16</v>
      </c>
      <c r="F29" s="29"/>
    </row>
    <row r="30" spans="1:6" x14ac:dyDescent="0.25">
      <c r="A30" s="33" t="s">
        <v>41</v>
      </c>
      <c r="F30" s="29"/>
    </row>
    <row r="31" spans="1:6" x14ac:dyDescent="0.25">
      <c r="A31" s="33" t="s">
        <v>42</v>
      </c>
      <c r="F31" s="29"/>
    </row>
    <row r="32" spans="1:6" x14ac:dyDescent="0.25">
      <c r="A32" s="33" t="s">
        <v>30</v>
      </c>
      <c r="F32" s="29"/>
    </row>
    <row r="33" spans="1:6" x14ac:dyDescent="0.25">
      <c r="A33" s="33" t="s">
        <v>43</v>
      </c>
      <c r="F33" s="29"/>
    </row>
    <row r="34" spans="1:6" x14ac:dyDescent="0.25">
      <c r="A34" s="33" t="s">
        <v>32</v>
      </c>
      <c r="F34" s="29"/>
    </row>
    <row r="35" spans="1:6" x14ac:dyDescent="0.25">
      <c r="A35" s="33" t="s">
        <v>17</v>
      </c>
    </row>
    <row r="36" spans="1:6" x14ac:dyDescent="0.25">
      <c r="A36" s="33" t="s">
        <v>36</v>
      </c>
    </row>
    <row r="37" spans="1:6" x14ac:dyDescent="0.25">
      <c r="A37" s="33" t="s">
        <v>44</v>
      </c>
    </row>
    <row r="38" spans="1:6" x14ac:dyDescent="0.25">
      <c r="A38" s="33" t="s">
        <v>45</v>
      </c>
    </row>
    <row r="39" spans="1:6" x14ac:dyDescent="0.25">
      <c r="A39" s="33" t="s">
        <v>46</v>
      </c>
    </row>
    <row r="40" spans="1:6" x14ac:dyDescent="0.25">
      <c r="A40" s="33" t="s">
        <v>90</v>
      </c>
    </row>
    <row r="41" spans="1:6" x14ac:dyDescent="0.25">
      <c r="A41" s="33" t="s">
        <v>47</v>
      </c>
    </row>
    <row r="42" spans="1:6" x14ac:dyDescent="0.25">
      <c r="A42" s="33" t="s">
        <v>49</v>
      </c>
    </row>
    <row r="43" spans="1:6" x14ac:dyDescent="0.25">
      <c r="A43" s="33" t="s">
        <v>51</v>
      </c>
    </row>
    <row r="44" spans="1:6" s="29" customFormat="1" x14ac:dyDescent="0.25">
      <c r="A44" s="33" t="s">
        <v>88</v>
      </c>
    </row>
    <row r="45" spans="1:6" s="29" customFormat="1" x14ac:dyDescent="0.25">
      <c r="A45" s="33" t="s">
        <v>91</v>
      </c>
    </row>
    <row r="46" spans="1:6" s="29" customFormat="1" x14ac:dyDescent="0.25">
      <c r="A46" s="33" t="s">
        <v>53</v>
      </c>
    </row>
    <row r="47" spans="1:6" s="29" customFormat="1" x14ac:dyDescent="0.25">
      <c r="A47" s="33" t="s">
        <v>55</v>
      </c>
    </row>
    <row r="48" spans="1:6" s="29" customFormat="1" x14ac:dyDescent="0.25">
      <c r="A48" s="33" t="s">
        <v>57</v>
      </c>
    </row>
    <row r="49" spans="1:1" s="29" customFormat="1" x14ac:dyDescent="0.25">
      <c r="A49" s="33" t="s">
        <v>93</v>
      </c>
    </row>
    <row r="50" spans="1:1" s="29" customFormat="1" x14ac:dyDescent="0.25">
      <c r="A50" s="33" t="s">
        <v>59</v>
      </c>
    </row>
    <row r="51" spans="1:1" s="29" customFormat="1" x14ac:dyDescent="0.25">
      <c r="A51" s="33"/>
    </row>
    <row r="52" spans="1:1" s="29" customFormat="1" x14ac:dyDescent="0.25">
      <c r="A52" s="37">
        <v>2</v>
      </c>
    </row>
    <row r="53" spans="1:1" s="29" customFormat="1" x14ac:dyDescent="0.25">
      <c r="A53" s="37" t="str">
        <f>INDEX(A2:A50,A52)</f>
        <v>All malignant tumours (excl. NMSC)</v>
      </c>
    </row>
    <row r="54" spans="1:1" s="29" customFormat="1" x14ac:dyDescent="0.25">
      <c r="A54" s="33"/>
    </row>
    <row r="56" spans="1:1" x14ac:dyDescent="0.25">
      <c r="A56" s="36"/>
    </row>
    <row r="59" spans="1:1" x14ac:dyDescent="0.25">
      <c r="A59" s="37"/>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tint="-0.249977111117893"/>
  </sheetPr>
  <dimension ref="A1:A25"/>
  <sheetViews>
    <sheetView showGridLines="0" workbookViewId="0">
      <selection activeCell="W43" sqref="W43"/>
    </sheetView>
  </sheetViews>
  <sheetFormatPr defaultRowHeight="15" x14ac:dyDescent="0.25"/>
  <sheetData>
    <row r="1" spans="1:1" x14ac:dyDescent="0.25">
      <c r="A1" s="69"/>
    </row>
    <row r="3" spans="1:1" x14ac:dyDescent="0.25">
      <c r="A3" s="70"/>
    </row>
    <row r="4" spans="1:1" x14ac:dyDescent="0.25">
      <c r="A4" s="70"/>
    </row>
    <row r="6" spans="1:1" x14ac:dyDescent="0.25">
      <c r="A6" s="70"/>
    </row>
    <row r="7" spans="1:1" x14ac:dyDescent="0.25">
      <c r="A7" s="70"/>
    </row>
    <row r="8" spans="1:1" x14ac:dyDescent="0.25">
      <c r="A8" s="70"/>
    </row>
    <row r="9" spans="1:1" x14ac:dyDescent="0.25">
      <c r="A9" s="70"/>
    </row>
    <row r="10" spans="1:1" x14ac:dyDescent="0.25">
      <c r="A10" s="70"/>
    </row>
    <row r="11" spans="1:1" x14ac:dyDescent="0.25">
      <c r="A11" s="70"/>
    </row>
    <row r="12" spans="1:1" x14ac:dyDescent="0.25">
      <c r="A12" s="70"/>
    </row>
    <row r="15" spans="1:1" x14ac:dyDescent="0.25">
      <c r="A15" s="70"/>
    </row>
    <row r="16" spans="1:1" x14ac:dyDescent="0.25">
      <c r="A16" s="70"/>
    </row>
    <row r="18" spans="1:1" x14ac:dyDescent="0.25">
      <c r="A18" s="70"/>
    </row>
    <row r="19" spans="1:1" x14ac:dyDescent="0.25">
      <c r="A19" s="70"/>
    </row>
    <row r="21" spans="1:1" x14ac:dyDescent="0.25">
      <c r="A21" s="70"/>
    </row>
    <row r="22" spans="1:1" x14ac:dyDescent="0.25">
      <c r="A22" s="70"/>
    </row>
    <row r="23" spans="1:1" x14ac:dyDescent="0.25">
      <c r="A23" s="70"/>
    </row>
    <row r="24" spans="1:1" x14ac:dyDescent="0.25">
      <c r="A24" s="70"/>
    </row>
    <row r="25" spans="1:1" x14ac:dyDescent="0.25">
      <c r="A25" s="70"/>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S31"/>
  <sheetViews>
    <sheetView showGridLines="0" zoomScaleNormal="100" workbookViewId="0">
      <selection activeCell="C28" sqref="C28"/>
    </sheetView>
  </sheetViews>
  <sheetFormatPr defaultRowHeight="15" x14ac:dyDescent="0.25"/>
  <cols>
    <col min="1" max="1" width="9.140625" style="86"/>
    <col min="2" max="2" width="5.5703125" style="86" customWidth="1"/>
    <col min="3" max="16384" width="9.140625" style="86"/>
  </cols>
  <sheetData>
    <row r="1" spans="2:19" ht="15.75" thickBot="1" x14ac:dyDescent="0.3"/>
    <row r="2" spans="2:19" ht="18" customHeight="1" x14ac:dyDescent="0.25">
      <c r="B2" s="91"/>
      <c r="C2" s="92"/>
      <c r="D2" s="92"/>
      <c r="E2" s="92"/>
      <c r="F2" s="92"/>
      <c r="G2" s="92"/>
      <c r="H2" s="92"/>
      <c r="I2" s="92"/>
      <c r="J2" s="92"/>
      <c r="K2" s="92"/>
      <c r="L2" s="92"/>
      <c r="M2" s="92"/>
      <c r="N2" s="92"/>
      <c r="O2" s="92"/>
      <c r="P2" s="92"/>
      <c r="Q2" s="92"/>
      <c r="R2" s="92"/>
      <c r="S2" s="93"/>
    </row>
    <row r="3" spans="2:19" ht="18" customHeight="1" x14ac:dyDescent="0.3">
      <c r="B3" s="94"/>
      <c r="C3" s="87" t="s">
        <v>233</v>
      </c>
      <c r="D3" s="88"/>
      <c r="E3" s="88"/>
      <c r="F3" s="88"/>
      <c r="G3" s="88"/>
      <c r="H3" s="88"/>
      <c r="I3" s="88"/>
      <c r="J3" s="88"/>
      <c r="K3" s="88"/>
      <c r="L3" s="88"/>
      <c r="M3" s="88"/>
      <c r="N3" s="88"/>
      <c r="O3" s="88"/>
      <c r="P3" s="88"/>
      <c r="Q3" s="88"/>
      <c r="R3" s="88"/>
      <c r="S3" s="95"/>
    </row>
    <row r="4" spans="2:19" ht="18" customHeight="1" x14ac:dyDescent="0.25">
      <c r="B4" s="94"/>
      <c r="C4" s="89" t="s">
        <v>234</v>
      </c>
      <c r="D4" s="88"/>
      <c r="E4" s="88"/>
      <c r="F4" s="88"/>
      <c r="G4" s="88"/>
      <c r="H4" s="88"/>
      <c r="I4" s="88"/>
      <c r="J4" s="88"/>
      <c r="K4" s="88"/>
      <c r="L4" s="88"/>
      <c r="M4" s="88"/>
      <c r="N4" s="88"/>
      <c r="O4" s="88"/>
      <c r="P4" s="88"/>
      <c r="Q4" s="88"/>
      <c r="R4" s="88"/>
      <c r="S4" s="95"/>
    </row>
    <row r="5" spans="2:19" ht="18" customHeight="1" x14ac:dyDescent="0.25">
      <c r="B5" s="94"/>
      <c r="C5" s="89" t="s">
        <v>241</v>
      </c>
      <c r="D5" s="88"/>
      <c r="E5" s="88"/>
      <c r="F5" s="88"/>
      <c r="G5" s="88"/>
      <c r="H5" s="88"/>
      <c r="I5" s="88"/>
      <c r="J5" s="88"/>
      <c r="K5" s="88"/>
      <c r="L5" s="88"/>
      <c r="M5" s="88"/>
      <c r="N5" s="88"/>
      <c r="O5" s="88"/>
      <c r="P5" s="88"/>
      <c r="Q5" s="88"/>
      <c r="R5" s="88"/>
      <c r="S5" s="95"/>
    </row>
    <row r="6" spans="2:19" ht="18" customHeight="1" x14ac:dyDescent="0.25">
      <c r="B6" s="94"/>
      <c r="C6" s="89" t="s">
        <v>242</v>
      </c>
      <c r="D6" s="88"/>
      <c r="E6" s="88"/>
      <c r="F6" s="88"/>
      <c r="G6" s="88"/>
      <c r="H6" s="88"/>
      <c r="I6" s="88"/>
      <c r="J6" s="88"/>
      <c r="K6" s="88"/>
      <c r="L6" s="88"/>
      <c r="M6" s="88"/>
      <c r="N6" s="88"/>
      <c r="O6" s="88"/>
      <c r="P6" s="88"/>
      <c r="Q6" s="88"/>
      <c r="R6" s="88"/>
      <c r="S6" s="95"/>
    </row>
    <row r="7" spans="2:19" ht="18" customHeight="1" x14ac:dyDescent="0.25">
      <c r="B7" s="94"/>
      <c r="C7" s="88" t="s">
        <v>243</v>
      </c>
      <c r="D7" s="88"/>
      <c r="E7" s="88"/>
      <c r="F7" s="88"/>
      <c r="G7" s="88"/>
      <c r="H7" s="88"/>
      <c r="I7" s="88"/>
      <c r="J7" s="88"/>
      <c r="K7" s="88"/>
      <c r="L7" s="88"/>
      <c r="M7" s="88"/>
      <c r="N7" s="88"/>
      <c r="O7" s="88"/>
      <c r="P7" s="88"/>
      <c r="Q7" s="88"/>
      <c r="R7" s="88"/>
      <c r="S7" s="95"/>
    </row>
    <row r="8" spans="2:19" ht="18" customHeight="1" x14ac:dyDescent="0.25">
      <c r="B8" s="94"/>
      <c r="C8" s="88" t="s">
        <v>244</v>
      </c>
      <c r="D8" s="88"/>
      <c r="E8" s="88"/>
      <c r="F8" s="88"/>
      <c r="G8" s="88"/>
      <c r="H8" s="88"/>
      <c r="I8" s="88"/>
      <c r="J8" s="88"/>
      <c r="K8" s="88"/>
      <c r="L8" s="88"/>
      <c r="M8" s="88"/>
      <c r="N8" s="88"/>
      <c r="O8" s="88"/>
      <c r="P8" s="88"/>
      <c r="Q8" s="88"/>
      <c r="R8" s="88"/>
      <c r="S8" s="95"/>
    </row>
    <row r="9" spans="2:19" ht="18" customHeight="1" x14ac:dyDescent="0.25">
      <c r="B9" s="94"/>
      <c r="C9" s="88"/>
      <c r="D9" s="88"/>
      <c r="E9" s="88"/>
      <c r="F9" s="88"/>
      <c r="G9" s="88"/>
      <c r="H9" s="88"/>
      <c r="I9" s="88"/>
      <c r="J9" s="88"/>
      <c r="K9" s="88"/>
      <c r="L9" s="88"/>
      <c r="M9" s="88"/>
      <c r="N9" s="88"/>
      <c r="O9" s="88"/>
      <c r="P9" s="88"/>
      <c r="Q9" s="88"/>
      <c r="R9" s="88"/>
      <c r="S9" s="95"/>
    </row>
    <row r="10" spans="2:19" ht="18" customHeight="1" x14ac:dyDescent="0.25">
      <c r="B10" s="94"/>
      <c r="C10" s="89" t="s">
        <v>245</v>
      </c>
      <c r="D10" s="88"/>
      <c r="E10" s="88"/>
      <c r="F10" s="88"/>
      <c r="G10" s="88"/>
      <c r="H10" s="88"/>
      <c r="I10" s="88"/>
      <c r="J10" s="88"/>
      <c r="K10" s="88"/>
      <c r="L10" s="88"/>
      <c r="M10" s="88"/>
      <c r="N10" s="88"/>
      <c r="O10" s="88"/>
      <c r="P10" s="88"/>
      <c r="Q10" s="88"/>
      <c r="R10" s="88"/>
      <c r="S10" s="95"/>
    </row>
    <row r="11" spans="2:19" ht="18" customHeight="1" x14ac:dyDescent="0.25">
      <c r="B11" s="94"/>
      <c r="C11" s="88" t="s">
        <v>246</v>
      </c>
      <c r="D11" s="88"/>
      <c r="E11" s="88"/>
      <c r="F11" s="88"/>
      <c r="G11" s="88"/>
      <c r="H11" s="88"/>
      <c r="I11" s="88"/>
      <c r="J11" s="88"/>
      <c r="K11" s="88"/>
      <c r="L11" s="88"/>
      <c r="M11" s="88"/>
      <c r="N11" s="88"/>
      <c r="O11" s="88"/>
      <c r="P11" s="88"/>
      <c r="Q11" s="88"/>
      <c r="R11" s="88"/>
      <c r="S11" s="95"/>
    </row>
    <row r="12" spans="2:19" ht="18" customHeight="1" x14ac:dyDescent="0.25">
      <c r="B12" s="94"/>
      <c r="C12" s="88"/>
      <c r="D12" s="88"/>
      <c r="E12" s="88"/>
      <c r="F12" s="88"/>
      <c r="G12" s="88"/>
      <c r="H12" s="88"/>
      <c r="I12" s="88"/>
      <c r="J12" s="88"/>
      <c r="K12" s="88"/>
      <c r="L12" s="88"/>
      <c r="M12" s="88"/>
      <c r="N12" s="88"/>
      <c r="O12" s="88"/>
      <c r="P12" s="88"/>
      <c r="Q12" s="88"/>
      <c r="R12" s="88"/>
      <c r="S12" s="95"/>
    </row>
    <row r="13" spans="2:19" ht="18" customHeight="1" x14ac:dyDescent="0.25">
      <c r="B13" s="94"/>
      <c r="C13" s="89" t="s">
        <v>235</v>
      </c>
      <c r="D13" s="88"/>
      <c r="E13" s="88"/>
      <c r="F13" s="88"/>
      <c r="G13" s="88"/>
      <c r="H13" s="88"/>
      <c r="I13" s="88"/>
      <c r="J13" s="88"/>
      <c r="K13" s="88"/>
      <c r="L13" s="88"/>
      <c r="M13" s="88"/>
      <c r="N13" s="88"/>
      <c r="O13" s="88"/>
      <c r="P13" s="88"/>
      <c r="Q13" s="88"/>
      <c r="R13" s="88"/>
      <c r="S13" s="95"/>
    </row>
    <row r="14" spans="2:19" ht="18" customHeight="1" x14ac:dyDescent="0.25">
      <c r="B14" s="94"/>
      <c r="C14" s="90" t="s">
        <v>248</v>
      </c>
      <c r="D14" s="88"/>
      <c r="E14" s="88"/>
      <c r="F14" s="88"/>
      <c r="G14" s="88"/>
      <c r="H14" s="88"/>
      <c r="I14" s="88"/>
      <c r="J14" s="88"/>
      <c r="K14" s="88"/>
      <c r="L14" s="88"/>
      <c r="M14" s="88"/>
      <c r="N14" s="88"/>
      <c r="O14" s="88"/>
      <c r="P14" s="88"/>
      <c r="Q14" s="88"/>
      <c r="R14" s="88"/>
      <c r="S14" s="95"/>
    </row>
    <row r="15" spans="2:19" ht="18" customHeight="1" x14ac:dyDescent="0.25">
      <c r="B15" s="94"/>
      <c r="C15" s="89" t="s">
        <v>249</v>
      </c>
      <c r="D15" s="88"/>
      <c r="E15" s="88"/>
      <c r="F15" s="88"/>
      <c r="G15" s="88"/>
      <c r="H15" s="88"/>
      <c r="I15" s="88"/>
      <c r="J15" s="90" t="s">
        <v>247</v>
      </c>
      <c r="K15" s="88"/>
      <c r="L15" s="88"/>
      <c r="M15" s="88"/>
      <c r="N15" s="88"/>
      <c r="O15" s="88"/>
      <c r="P15" s="88"/>
      <c r="Q15" s="88"/>
      <c r="R15" s="88"/>
      <c r="S15" s="95"/>
    </row>
    <row r="16" spans="2:19" ht="18" customHeight="1" x14ac:dyDescent="0.25">
      <c r="B16" s="94"/>
      <c r="C16" s="88"/>
      <c r="D16" s="88"/>
      <c r="E16" s="88"/>
      <c r="F16" s="88"/>
      <c r="G16" s="88"/>
      <c r="H16" s="88"/>
      <c r="I16" s="88"/>
      <c r="J16" s="88"/>
      <c r="K16" s="88"/>
      <c r="L16" s="88"/>
      <c r="M16" s="88"/>
      <c r="N16" s="88"/>
      <c r="O16" s="88"/>
      <c r="P16" s="88"/>
      <c r="Q16" s="88"/>
      <c r="R16" s="88"/>
      <c r="S16" s="95"/>
    </row>
    <row r="17" spans="2:19" ht="18" customHeight="1" x14ac:dyDescent="0.25">
      <c r="B17" s="94"/>
      <c r="C17" s="88"/>
      <c r="D17" s="88"/>
      <c r="E17" s="88"/>
      <c r="F17" s="88"/>
      <c r="G17" s="88"/>
      <c r="H17" s="88"/>
      <c r="I17" s="88"/>
      <c r="J17" s="88"/>
      <c r="K17" s="88"/>
      <c r="L17" s="88"/>
      <c r="M17" s="88"/>
      <c r="N17" s="88"/>
      <c r="O17" s="88"/>
      <c r="P17" s="88"/>
      <c r="Q17" s="88"/>
      <c r="R17" s="88"/>
      <c r="S17" s="95"/>
    </row>
    <row r="18" spans="2:19" ht="18" customHeight="1" x14ac:dyDescent="0.25">
      <c r="B18" s="94"/>
      <c r="C18" s="89" t="s">
        <v>236</v>
      </c>
      <c r="D18" s="88"/>
      <c r="E18" s="88"/>
      <c r="F18" s="88"/>
      <c r="G18" s="88"/>
      <c r="H18" s="88"/>
      <c r="I18" s="88"/>
      <c r="J18" s="88"/>
      <c r="K18" s="88"/>
      <c r="L18" s="88"/>
      <c r="M18" s="88"/>
      <c r="N18" s="88"/>
      <c r="O18" s="88"/>
      <c r="P18" s="88"/>
      <c r="Q18" s="88"/>
      <c r="R18" s="88"/>
      <c r="S18" s="95"/>
    </row>
    <row r="19" spans="2:19" ht="18" customHeight="1" x14ac:dyDescent="0.25">
      <c r="B19" s="94"/>
      <c r="C19" s="90" t="s">
        <v>250</v>
      </c>
      <c r="D19" s="88"/>
      <c r="E19" s="88"/>
      <c r="F19" s="88"/>
      <c r="G19" s="88"/>
      <c r="H19" s="88"/>
      <c r="I19" s="88"/>
      <c r="J19" s="88"/>
      <c r="K19" s="88"/>
      <c r="L19" s="88"/>
      <c r="M19" s="88"/>
      <c r="N19" s="88"/>
      <c r="O19" s="88"/>
      <c r="P19" s="88"/>
      <c r="Q19" s="88"/>
      <c r="R19" s="88"/>
      <c r="S19" s="95"/>
    </row>
    <row r="20" spans="2:19" ht="18" customHeight="1" x14ac:dyDescent="0.25">
      <c r="B20" s="94"/>
      <c r="C20" s="88"/>
      <c r="D20" s="88"/>
      <c r="E20" s="88"/>
      <c r="F20" s="88"/>
      <c r="G20" s="88"/>
      <c r="H20" s="88"/>
      <c r="I20" s="88"/>
      <c r="J20" s="88"/>
      <c r="K20" s="88"/>
      <c r="L20" s="88"/>
      <c r="M20" s="88"/>
      <c r="N20" s="88"/>
      <c r="O20" s="88"/>
      <c r="P20" s="88"/>
      <c r="Q20" s="88"/>
      <c r="R20" s="88"/>
      <c r="S20" s="95"/>
    </row>
    <row r="21" spans="2:19" ht="18" customHeight="1" x14ac:dyDescent="0.25">
      <c r="B21" s="94"/>
      <c r="C21" s="88"/>
      <c r="D21" s="88"/>
      <c r="E21" s="88"/>
      <c r="F21" s="88"/>
      <c r="G21" s="88"/>
      <c r="H21" s="88"/>
      <c r="I21" s="88"/>
      <c r="J21" s="88"/>
      <c r="K21" s="88"/>
      <c r="L21" s="88"/>
      <c r="M21" s="88"/>
      <c r="N21" s="88"/>
      <c r="O21" s="88"/>
      <c r="P21" s="88"/>
      <c r="Q21" s="88"/>
      <c r="R21" s="88"/>
      <c r="S21" s="95"/>
    </row>
    <row r="22" spans="2:19" ht="18" customHeight="1" x14ac:dyDescent="0.3">
      <c r="B22" s="94"/>
      <c r="C22" s="87" t="s">
        <v>264</v>
      </c>
      <c r="D22" s="88"/>
      <c r="E22" s="88"/>
      <c r="F22" s="88"/>
      <c r="G22" s="88"/>
      <c r="H22" s="88"/>
      <c r="I22" s="88"/>
      <c r="J22" s="88"/>
      <c r="K22" s="88"/>
      <c r="L22" s="88"/>
      <c r="M22" s="88"/>
      <c r="N22" s="88"/>
      <c r="O22" s="88"/>
      <c r="P22" s="88"/>
      <c r="Q22" s="88"/>
      <c r="R22" s="88"/>
      <c r="S22" s="95"/>
    </row>
    <row r="23" spans="2:19" ht="18" customHeight="1" x14ac:dyDescent="0.25">
      <c r="B23" s="94"/>
      <c r="C23" s="89" t="s">
        <v>237</v>
      </c>
      <c r="D23" s="88"/>
      <c r="E23" s="88"/>
      <c r="F23" s="88"/>
      <c r="G23" s="88"/>
      <c r="H23" s="88"/>
      <c r="I23" s="88"/>
      <c r="J23" s="88"/>
      <c r="K23" s="88"/>
      <c r="L23" s="88"/>
      <c r="M23" s="88"/>
      <c r="N23" s="88"/>
      <c r="O23" s="88"/>
      <c r="P23" s="88"/>
      <c r="Q23" s="88"/>
      <c r="R23" s="88"/>
      <c r="S23" s="95"/>
    </row>
    <row r="24" spans="2:19" ht="18" customHeight="1" x14ac:dyDescent="0.25">
      <c r="B24" s="94"/>
      <c r="C24" s="89" t="s">
        <v>238</v>
      </c>
      <c r="D24" s="88"/>
      <c r="E24" s="88"/>
      <c r="F24" s="88"/>
      <c r="G24" s="88"/>
      <c r="H24" s="88"/>
      <c r="I24" s="88"/>
      <c r="J24" s="88"/>
      <c r="K24" s="88"/>
      <c r="L24" s="88"/>
      <c r="M24" s="88"/>
      <c r="N24" s="88"/>
      <c r="O24" s="88"/>
      <c r="P24" s="88"/>
      <c r="Q24" s="88"/>
      <c r="R24" s="88"/>
      <c r="S24" s="95"/>
    </row>
    <row r="25" spans="2:19" ht="18" customHeight="1" x14ac:dyDescent="0.25">
      <c r="B25" s="94"/>
      <c r="C25" s="89" t="s">
        <v>251</v>
      </c>
      <c r="D25" s="88"/>
      <c r="E25" s="88"/>
      <c r="F25" s="88"/>
      <c r="G25" s="88"/>
      <c r="H25" s="88"/>
      <c r="I25" s="88"/>
      <c r="J25" s="88"/>
      <c r="K25" s="88"/>
      <c r="L25" s="88"/>
      <c r="M25" s="88"/>
      <c r="N25" s="88"/>
      <c r="O25" s="88"/>
      <c r="P25" s="88"/>
      <c r="Q25" s="88"/>
      <c r="R25" s="88"/>
      <c r="S25" s="95"/>
    </row>
    <row r="26" spans="2:19" ht="18" customHeight="1" x14ac:dyDescent="0.25">
      <c r="B26" s="94"/>
      <c r="C26" s="88" t="s">
        <v>265</v>
      </c>
      <c r="D26" s="88"/>
      <c r="E26" s="88"/>
      <c r="F26" s="88"/>
      <c r="G26" s="88"/>
      <c r="H26" s="88"/>
      <c r="I26" s="88"/>
      <c r="J26" s="88"/>
      <c r="K26" s="88"/>
      <c r="L26" s="88"/>
      <c r="M26" s="88"/>
      <c r="N26" s="88"/>
      <c r="O26" s="88"/>
      <c r="P26" s="88"/>
      <c r="Q26" s="88"/>
      <c r="R26" s="88"/>
      <c r="S26" s="95"/>
    </row>
    <row r="27" spans="2:19" ht="18" customHeight="1" x14ac:dyDescent="0.25">
      <c r="B27" s="94"/>
      <c r="C27" s="88" t="s">
        <v>266</v>
      </c>
      <c r="D27" s="88"/>
      <c r="E27" s="88"/>
      <c r="F27" s="88"/>
      <c r="G27" s="88"/>
      <c r="H27" s="88"/>
      <c r="I27" s="88"/>
      <c r="J27" s="88"/>
      <c r="K27" s="88"/>
      <c r="L27" s="88"/>
      <c r="M27" s="88"/>
      <c r="N27" s="88"/>
      <c r="O27" s="88"/>
      <c r="P27" s="88"/>
      <c r="Q27" s="88"/>
      <c r="R27" s="88"/>
      <c r="S27" s="95"/>
    </row>
    <row r="28" spans="2:19" ht="18" customHeight="1" x14ac:dyDescent="0.25">
      <c r="B28" s="94"/>
      <c r="C28" s="89" t="s">
        <v>239</v>
      </c>
      <c r="D28" s="88"/>
      <c r="E28" s="88"/>
      <c r="F28" s="88"/>
      <c r="G28" s="88"/>
      <c r="H28" s="88"/>
      <c r="I28" s="88"/>
      <c r="J28" s="88"/>
      <c r="K28" s="88"/>
      <c r="L28" s="88"/>
      <c r="M28" s="88"/>
      <c r="N28" s="88"/>
      <c r="O28" s="88"/>
      <c r="P28" s="88"/>
      <c r="Q28" s="88"/>
      <c r="R28" s="88"/>
      <c r="S28" s="95"/>
    </row>
    <row r="29" spans="2:19" ht="18" customHeight="1" x14ac:dyDescent="0.25">
      <c r="B29" s="94"/>
      <c r="C29" s="89" t="s">
        <v>260</v>
      </c>
      <c r="D29" s="88"/>
      <c r="E29" s="88"/>
      <c r="F29" s="88"/>
      <c r="G29" s="88"/>
      <c r="H29" s="88"/>
      <c r="I29" s="88"/>
      <c r="J29" s="88"/>
      <c r="K29" s="88"/>
      <c r="L29" s="88"/>
      <c r="M29" s="88"/>
      <c r="N29" s="88"/>
      <c r="O29" s="88"/>
      <c r="P29" s="88"/>
      <c r="Q29" s="88"/>
      <c r="R29" s="88"/>
      <c r="S29" s="95"/>
    </row>
    <row r="30" spans="2:19" ht="18" customHeight="1" x14ac:dyDescent="0.25">
      <c r="B30" s="94"/>
      <c r="C30" s="89" t="s">
        <v>240</v>
      </c>
      <c r="D30" s="88"/>
      <c r="E30" s="88"/>
      <c r="F30" s="88"/>
      <c r="G30" s="88"/>
      <c r="H30" s="88"/>
      <c r="I30" s="88"/>
      <c r="J30" s="88"/>
      <c r="K30" s="88"/>
      <c r="L30" s="88"/>
      <c r="M30" s="88"/>
      <c r="N30" s="88"/>
      <c r="O30" s="88"/>
      <c r="P30" s="88"/>
      <c r="Q30" s="88"/>
      <c r="R30" s="88"/>
      <c r="S30" s="95"/>
    </row>
    <row r="31" spans="2:19" ht="18" customHeight="1" thickBot="1" x14ac:dyDescent="0.3">
      <c r="B31" s="96"/>
      <c r="C31" s="97"/>
      <c r="D31" s="97"/>
      <c r="E31" s="97"/>
      <c r="F31" s="97"/>
      <c r="G31" s="97"/>
      <c r="H31" s="97"/>
      <c r="I31" s="97"/>
      <c r="J31" s="97"/>
      <c r="K31" s="97"/>
      <c r="L31" s="97"/>
      <c r="M31" s="97"/>
      <c r="N31" s="97"/>
      <c r="O31" s="97"/>
      <c r="P31" s="97"/>
      <c r="Q31" s="97"/>
      <c r="R31" s="97"/>
      <c r="S31" s="98"/>
    </row>
  </sheetData>
  <hyperlinks>
    <hyperlink ref="C14" r:id="rId1"/>
    <hyperlink ref="J15" r:id="rId2"/>
    <hyperlink ref="C19" r:id="rId3"/>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102"/>
  <sheetViews>
    <sheetView showGridLines="0" zoomScaleNormal="100" workbookViewId="0">
      <selection activeCell="D20" sqref="D20"/>
    </sheetView>
  </sheetViews>
  <sheetFormatPr defaultRowHeight="15.75" x14ac:dyDescent="0.25"/>
  <cols>
    <col min="1" max="1" width="4.5703125" style="72" customWidth="1"/>
    <col min="2" max="2" width="20.42578125" style="72" customWidth="1"/>
    <col min="3" max="3" width="45.28515625" style="72" customWidth="1"/>
    <col min="4" max="4" width="69" style="72" customWidth="1"/>
    <col min="5" max="5" width="39.28515625" style="72" customWidth="1"/>
    <col min="6" max="6" width="37.7109375" style="72" customWidth="1"/>
    <col min="7" max="7" width="24" style="72" bestFit="1" customWidth="1"/>
    <col min="8" max="8" width="24" style="72" customWidth="1"/>
    <col min="9" max="9" width="23.28515625" style="72" customWidth="1"/>
    <col min="10" max="10" width="23.5703125" style="72" customWidth="1"/>
    <col min="11" max="258" width="9.140625" style="72"/>
    <col min="259" max="259" width="41.28515625" style="72" customWidth="1"/>
    <col min="260" max="260" width="59.5703125" style="72" customWidth="1"/>
    <col min="261" max="262" width="24" style="72" customWidth="1"/>
    <col min="263" max="263" width="24" style="72" bestFit="1" customWidth="1"/>
    <col min="264" max="264" width="24" style="72" customWidth="1"/>
    <col min="265" max="265" width="10.28515625" style="72" customWidth="1"/>
    <col min="266" max="266" width="10.28515625" style="72" bestFit="1" customWidth="1"/>
    <col min="267" max="514" width="9.140625" style="72"/>
    <col min="515" max="515" width="41.28515625" style="72" customWidth="1"/>
    <col min="516" max="516" width="59.5703125" style="72" customWidth="1"/>
    <col min="517" max="518" width="24" style="72" customWidth="1"/>
    <col min="519" max="519" width="24" style="72" bestFit="1" customWidth="1"/>
    <col min="520" max="520" width="24" style="72" customWidth="1"/>
    <col min="521" max="521" width="10.28515625" style="72" customWidth="1"/>
    <col min="522" max="522" width="10.28515625" style="72" bestFit="1" customWidth="1"/>
    <col min="523" max="770" width="9.140625" style="72"/>
    <col min="771" max="771" width="41.28515625" style="72" customWidth="1"/>
    <col min="772" max="772" width="59.5703125" style="72" customWidth="1"/>
    <col min="773" max="774" width="24" style="72" customWidth="1"/>
    <col min="775" max="775" width="24" style="72" bestFit="1" customWidth="1"/>
    <col min="776" max="776" width="24" style="72" customWidth="1"/>
    <col min="777" max="777" width="10.28515625" style="72" customWidth="1"/>
    <col min="778" max="778" width="10.28515625" style="72" bestFit="1" customWidth="1"/>
    <col min="779" max="1026" width="9.140625" style="72"/>
    <col min="1027" max="1027" width="41.28515625" style="72" customWidth="1"/>
    <col min="1028" max="1028" width="59.5703125" style="72" customWidth="1"/>
    <col min="1029" max="1030" width="24" style="72" customWidth="1"/>
    <col min="1031" max="1031" width="24" style="72" bestFit="1" customWidth="1"/>
    <col min="1032" max="1032" width="24" style="72" customWidth="1"/>
    <col min="1033" max="1033" width="10.28515625" style="72" customWidth="1"/>
    <col min="1034" max="1034" width="10.28515625" style="72" bestFit="1" customWidth="1"/>
    <col min="1035" max="1282" width="9.140625" style="72"/>
    <col min="1283" max="1283" width="41.28515625" style="72" customWidth="1"/>
    <col min="1284" max="1284" width="59.5703125" style="72" customWidth="1"/>
    <col min="1285" max="1286" width="24" style="72" customWidth="1"/>
    <col min="1287" max="1287" width="24" style="72" bestFit="1" customWidth="1"/>
    <col min="1288" max="1288" width="24" style="72" customWidth="1"/>
    <col min="1289" max="1289" width="10.28515625" style="72" customWidth="1"/>
    <col min="1290" max="1290" width="10.28515625" style="72" bestFit="1" customWidth="1"/>
    <col min="1291" max="1538" width="9.140625" style="72"/>
    <col min="1539" max="1539" width="41.28515625" style="72" customWidth="1"/>
    <col min="1540" max="1540" width="59.5703125" style="72" customWidth="1"/>
    <col min="1541" max="1542" width="24" style="72" customWidth="1"/>
    <col min="1543" max="1543" width="24" style="72" bestFit="1" customWidth="1"/>
    <col min="1544" max="1544" width="24" style="72" customWidth="1"/>
    <col min="1545" max="1545" width="10.28515625" style="72" customWidth="1"/>
    <col min="1546" max="1546" width="10.28515625" style="72" bestFit="1" customWidth="1"/>
    <col min="1547" max="1794" width="9.140625" style="72"/>
    <col min="1795" max="1795" width="41.28515625" style="72" customWidth="1"/>
    <col min="1796" max="1796" width="59.5703125" style="72" customWidth="1"/>
    <col min="1797" max="1798" width="24" style="72" customWidth="1"/>
    <col min="1799" max="1799" width="24" style="72" bestFit="1" customWidth="1"/>
    <col min="1800" max="1800" width="24" style="72" customWidth="1"/>
    <col min="1801" max="1801" width="10.28515625" style="72" customWidth="1"/>
    <col min="1802" max="1802" width="10.28515625" style="72" bestFit="1" customWidth="1"/>
    <col min="1803" max="2050" width="9.140625" style="72"/>
    <col min="2051" max="2051" width="41.28515625" style="72" customWidth="1"/>
    <col min="2052" max="2052" width="59.5703125" style="72" customWidth="1"/>
    <col min="2053" max="2054" width="24" style="72" customWidth="1"/>
    <col min="2055" max="2055" width="24" style="72" bestFit="1" customWidth="1"/>
    <col min="2056" max="2056" width="24" style="72" customWidth="1"/>
    <col min="2057" max="2057" width="10.28515625" style="72" customWidth="1"/>
    <col min="2058" max="2058" width="10.28515625" style="72" bestFit="1" customWidth="1"/>
    <col min="2059" max="2306" width="9.140625" style="72"/>
    <col min="2307" max="2307" width="41.28515625" style="72" customWidth="1"/>
    <col min="2308" max="2308" width="59.5703125" style="72" customWidth="1"/>
    <col min="2309" max="2310" width="24" style="72" customWidth="1"/>
    <col min="2311" max="2311" width="24" style="72" bestFit="1" customWidth="1"/>
    <col min="2312" max="2312" width="24" style="72" customWidth="1"/>
    <col min="2313" max="2313" width="10.28515625" style="72" customWidth="1"/>
    <col min="2314" max="2314" width="10.28515625" style="72" bestFit="1" customWidth="1"/>
    <col min="2315" max="2562" width="9.140625" style="72"/>
    <col min="2563" max="2563" width="41.28515625" style="72" customWidth="1"/>
    <col min="2564" max="2564" width="59.5703125" style="72" customWidth="1"/>
    <col min="2565" max="2566" width="24" style="72" customWidth="1"/>
    <col min="2567" max="2567" width="24" style="72" bestFit="1" customWidth="1"/>
    <col min="2568" max="2568" width="24" style="72" customWidth="1"/>
    <col min="2569" max="2569" width="10.28515625" style="72" customWidth="1"/>
    <col min="2570" max="2570" width="10.28515625" style="72" bestFit="1" customWidth="1"/>
    <col min="2571" max="2818" width="9.140625" style="72"/>
    <col min="2819" max="2819" width="41.28515625" style="72" customWidth="1"/>
    <col min="2820" max="2820" width="59.5703125" style="72" customWidth="1"/>
    <col min="2821" max="2822" width="24" style="72" customWidth="1"/>
    <col min="2823" max="2823" width="24" style="72" bestFit="1" customWidth="1"/>
    <col min="2824" max="2824" width="24" style="72" customWidth="1"/>
    <col min="2825" max="2825" width="10.28515625" style="72" customWidth="1"/>
    <col min="2826" max="2826" width="10.28515625" style="72" bestFit="1" customWidth="1"/>
    <col min="2827" max="3074" width="9.140625" style="72"/>
    <col min="3075" max="3075" width="41.28515625" style="72" customWidth="1"/>
    <col min="3076" max="3076" width="59.5703125" style="72" customWidth="1"/>
    <col min="3077" max="3078" width="24" style="72" customWidth="1"/>
    <col min="3079" max="3079" width="24" style="72" bestFit="1" customWidth="1"/>
    <col min="3080" max="3080" width="24" style="72" customWidth="1"/>
    <col min="3081" max="3081" width="10.28515625" style="72" customWidth="1"/>
    <col min="3082" max="3082" width="10.28515625" style="72" bestFit="1" customWidth="1"/>
    <col min="3083" max="3330" width="9.140625" style="72"/>
    <col min="3331" max="3331" width="41.28515625" style="72" customWidth="1"/>
    <col min="3332" max="3332" width="59.5703125" style="72" customWidth="1"/>
    <col min="3333" max="3334" width="24" style="72" customWidth="1"/>
    <col min="3335" max="3335" width="24" style="72" bestFit="1" customWidth="1"/>
    <col min="3336" max="3336" width="24" style="72" customWidth="1"/>
    <col min="3337" max="3337" width="10.28515625" style="72" customWidth="1"/>
    <col min="3338" max="3338" width="10.28515625" style="72" bestFit="1" customWidth="1"/>
    <col min="3339" max="3586" width="9.140625" style="72"/>
    <col min="3587" max="3587" width="41.28515625" style="72" customWidth="1"/>
    <col min="3588" max="3588" width="59.5703125" style="72" customWidth="1"/>
    <col min="3589" max="3590" width="24" style="72" customWidth="1"/>
    <col min="3591" max="3591" width="24" style="72" bestFit="1" customWidth="1"/>
    <col min="3592" max="3592" width="24" style="72" customWidth="1"/>
    <col min="3593" max="3593" width="10.28515625" style="72" customWidth="1"/>
    <col min="3594" max="3594" width="10.28515625" style="72" bestFit="1" customWidth="1"/>
    <col min="3595" max="3842" width="9.140625" style="72"/>
    <col min="3843" max="3843" width="41.28515625" style="72" customWidth="1"/>
    <col min="3844" max="3844" width="59.5703125" style="72" customWidth="1"/>
    <col min="3845" max="3846" width="24" style="72" customWidth="1"/>
    <col min="3847" max="3847" width="24" style="72" bestFit="1" customWidth="1"/>
    <col min="3848" max="3848" width="24" style="72" customWidth="1"/>
    <col min="3849" max="3849" width="10.28515625" style="72" customWidth="1"/>
    <col min="3850" max="3850" width="10.28515625" style="72" bestFit="1" customWidth="1"/>
    <col min="3851" max="4098" width="9.140625" style="72"/>
    <col min="4099" max="4099" width="41.28515625" style="72" customWidth="1"/>
    <col min="4100" max="4100" width="59.5703125" style="72" customWidth="1"/>
    <col min="4101" max="4102" width="24" style="72" customWidth="1"/>
    <col min="4103" max="4103" width="24" style="72" bestFit="1" customWidth="1"/>
    <col min="4104" max="4104" width="24" style="72" customWidth="1"/>
    <col min="4105" max="4105" width="10.28515625" style="72" customWidth="1"/>
    <col min="4106" max="4106" width="10.28515625" style="72" bestFit="1" customWidth="1"/>
    <col min="4107" max="4354" width="9.140625" style="72"/>
    <col min="4355" max="4355" width="41.28515625" style="72" customWidth="1"/>
    <col min="4356" max="4356" width="59.5703125" style="72" customWidth="1"/>
    <col min="4357" max="4358" width="24" style="72" customWidth="1"/>
    <col min="4359" max="4359" width="24" style="72" bestFit="1" customWidth="1"/>
    <col min="4360" max="4360" width="24" style="72" customWidth="1"/>
    <col min="4361" max="4361" width="10.28515625" style="72" customWidth="1"/>
    <col min="4362" max="4362" width="10.28515625" style="72" bestFit="1" customWidth="1"/>
    <col min="4363" max="4610" width="9.140625" style="72"/>
    <col min="4611" max="4611" width="41.28515625" style="72" customWidth="1"/>
    <col min="4612" max="4612" width="59.5703125" style="72" customWidth="1"/>
    <col min="4613" max="4614" width="24" style="72" customWidth="1"/>
    <col min="4615" max="4615" width="24" style="72" bestFit="1" customWidth="1"/>
    <col min="4616" max="4616" width="24" style="72" customWidth="1"/>
    <col min="4617" max="4617" width="10.28515625" style="72" customWidth="1"/>
    <col min="4618" max="4618" width="10.28515625" style="72" bestFit="1" customWidth="1"/>
    <col min="4619" max="4866" width="9.140625" style="72"/>
    <col min="4867" max="4867" width="41.28515625" style="72" customWidth="1"/>
    <col min="4868" max="4868" width="59.5703125" style="72" customWidth="1"/>
    <col min="4869" max="4870" width="24" style="72" customWidth="1"/>
    <col min="4871" max="4871" width="24" style="72" bestFit="1" customWidth="1"/>
    <col min="4872" max="4872" width="24" style="72" customWidth="1"/>
    <col min="4873" max="4873" width="10.28515625" style="72" customWidth="1"/>
    <col min="4874" max="4874" width="10.28515625" style="72" bestFit="1" customWidth="1"/>
    <col min="4875" max="5122" width="9.140625" style="72"/>
    <col min="5123" max="5123" width="41.28515625" style="72" customWidth="1"/>
    <col min="5124" max="5124" width="59.5703125" style="72" customWidth="1"/>
    <col min="5125" max="5126" width="24" style="72" customWidth="1"/>
    <col min="5127" max="5127" width="24" style="72" bestFit="1" customWidth="1"/>
    <col min="5128" max="5128" width="24" style="72" customWidth="1"/>
    <col min="5129" max="5129" width="10.28515625" style="72" customWidth="1"/>
    <col min="5130" max="5130" width="10.28515625" style="72" bestFit="1" customWidth="1"/>
    <col min="5131" max="5378" width="9.140625" style="72"/>
    <col min="5379" max="5379" width="41.28515625" style="72" customWidth="1"/>
    <col min="5380" max="5380" width="59.5703125" style="72" customWidth="1"/>
    <col min="5381" max="5382" width="24" style="72" customWidth="1"/>
    <col min="5383" max="5383" width="24" style="72" bestFit="1" customWidth="1"/>
    <col min="5384" max="5384" width="24" style="72" customWidth="1"/>
    <col min="5385" max="5385" width="10.28515625" style="72" customWidth="1"/>
    <col min="5386" max="5386" width="10.28515625" style="72" bestFit="1" customWidth="1"/>
    <col min="5387" max="5634" width="9.140625" style="72"/>
    <col min="5635" max="5635" width="41.28515625" style="72" customWidth="1"/>
    <col min="5636" max="5636" width="59.5703125" style="72" customWidth="1"/>
    <col min="5637" max="5638" width="24" style="72" customWidth="1"/>
    <col min="5639" max="5639" width="24" style="72" bestFit="1" customWidth="1"/>
    <col min="5640" max="5640" width="24" style="72" customWidth="1"/>
    <col min="5641" max="5641" width="10.28515625" style="72" customWidth="1"/>
    <col min="5642" max="5642" width="10.28515625" style="72" bestFit="1" customWidth="1"/>
    <col min="5643" max="5890" width="9.140625" style="72"/>
    <col min="5891" max="5891" width="41.28515625" style="72" customWidth="1"/>
    <col min="5892" max="5892" width="59.5703125" style="72" customWidth="1"/>
    <col min="5893" max="5894" width="24" style="72" customWidth="1"/>
    <col min="5895" max="5895" width="24" style="72" bestFit="1" customWidth="1"/>
    <col min="5896" max="5896" width="24" style="72" customWidth="1"/>
    <col min="5897" max="5897" width="10.28515625" style="72" customWidth="1"/>
    <col min="5898" max="5898" width="10.28515625" style="72" bestFit="1" customWidth="1"/>
    <col min="5899" max="6146" width="9.140625" style="72"/>
    <col min="6147" max="6147" width="41.28515625" style="72" customWidth="1"/>
    <col min="6148" max="6148" width="59.5703125" style="72" customWidth="1"/>
    <col min="6149" max="6150" width="24" style="72" customWidth="1"/>
    <col min="6151" max="6151" width="24" style="72" bestFit="1" customWidth="1"/>
    <col min="6152" max="6152" width="24" style="72" customWidth="1"/>
    <col min="6153" max="6153" width="10.28515625" style="72" customWidth="1"/>
    <col min="6154" max="6154" width="10.28515625" style="72" bestFit="1" customWidth="1"/>
    <col min="6155" max="6402" width="9.140625" style="72"/>
    <col min="6403" max="6403" width="41.28515625" style="72" customWidth="1"/>
    <col min="6404" max="6404" width="59.5703125" style="72" customWidth="1"/>
    <col min="6405" max="6406" width="24" style="72" customWidth="1"/>
    <col min="6407" max="6407" width="24" style="72" bestFit="1" customWidth="1"/>
    <col min="6408" max="6408" width="24" style="72" customWidth="1"/>
    <col min="6409" max="6409" width="10.28515625" style="72" customWidth="1"/>
    <col min="6410" max="6410" width="10.28515625" style="72" bestFit="1" customWidth="1"/>
    <col min="6411" max="6658" width="9.140625" style="72"/>
    <col min="6659" max="6659" width="41.28515625" style="72" customWidth="1"/>
    <col min="6660" max="6660" width="59.5703125" style="72" customWidth="1"/>
    <col min="6661" max="6662" width="24" style="72" customWidth="1"/>
    <col min="6663" max="6663" width="24" style="72" bestFit="1" customWidth="1"/>
    <col min="6664" max="6664" width="24" style="72" customWidth="1"/>
    <col min="6665" max="6665" width="10.28515625" style="72" customWidth="1"/>
    <col min="6666" max="6666" width="10.28515625" style="72" bestFit="1" customWidth="1"/>
    <col min="6667" max="6914" width="9.140625" style="72"/>
    <col min="6915" max="6915" width="41.28515625" style="72" customWidth="1"/>
    <col min="6916" max="6916" width="59.5703125" style="72" customWidth="1"/>
    <col min="6917" max="6918" width="24" style="72" customWidth="1"/>
    <col min="6919" max="6919" width="24" style="72" bestFit="1" customWidth="1"/>
    <col min="6920" max="6920" width="24" style="72" customWidth="1"/>
    <col min="6921" max="6921" width="10.28515625" style="72" customWidth="1"/>
    <col min="6922" max="6922" width="10.28515625" style="72" bestFit="1" customWidth="1"/>
    <col min="6923" max="7170" width="9.140625" style="72"/>
    <col min="7171" max="7171" width="41.28515625" style="72" customWidth="1"/>
    <col min="7172" max="7172" width="59.5703125" style="72" customWidth="1"/>
    <col min="7173" max="7174" width="24" style="72" customWidth="1"/>
    <col min="7175" max="7175" width="24" style="72" bestFit="1" customWidth="1"/>
    <col min="7176" max="7176" width="24" style="72" customWidth="1"/>
    <col min="7177" max="7177" width="10.28515625" style="72" customWidth="1"/>
    <col min="7178" max="7178" width="10.28515625" style="72" bestFit="1" customWidth="1"/>
    <col min="7179" max="7426" width="9.140625" style="72"/>
    <col min="7427" max="7427" width="41.28515625" style="72" customWidth="1"/>
    <col min="7428" max="7428" width="59.5703125" style="72" customWidth="1"/>
    <col min="7429" max="7430" width="24" style="72" customWidth="1"/>
    <col min="7431" max="7431" width="24" style="72" bestFit="1" customWidth="1"/>
    <col min="7432" max="7432" width="24" style="72" customWidth="1"/>
    <col min="7433" max="7433" width="10.28515625" style="72" customWidth="1"/>
    <col min="7434" max="7434" width="10.28515625" style="72" bestFit="1" customWidth="1"/>
    <col min="7435" max="7682" width="9.140625" style="72"/>
    <col min="7683" max="7683" width="41.28515625" style="72" customWidth="1"/>
    <col min="7684" max="7684" width="59.5703125" style="72" customWidth="1"/>
    <col min="7685" max="7686" width="24" style="72" customWidth="1"/>
    <col min="7687" max="7687" width="24" style="72" bestFit="1" customWidth="1"/>
    <col min="7688" max="7688" width="24" style="72" customWidth="1"/>
    <col min="7689" max="7689" width="10.28515625" style="72" customWidth="1"/>
    <col min="7690" max="7690" width="10.28515625" style="72" bestFit="1" customWidth="1"/>
    <col min="7691" max="7938" width="9.140625" style="72"/>
    <col min="7939" max="7939" width="41.28515625" style="72" customWidth="1"/>
    <col min="7940" max="7940" width="59.5703125" style="72" customWidth="1"/>
    <col min="7941" max="7942" width="24" style="72" customWidth="1"/>
    <col min="7943" max="7943" width="24" style="72" bestFit="1" customWidth="1"/>
    <col min="7944" max="7944" width="24" style="72" customWidth="1"/>
    <col min="7945" max="7945" width="10.28515625" style="72" customWidth="1"/>
    <col min="7946" max="7946" width="10.28515625" style="72" bestFit="1" customWidth="1"/>
    <col min="7947" max="8194" width="9.140625" style="72"/>
    <col min="8195" max="8195" width="41.28515625" style="72" customWidth="1"/>
    <col min="8196" max="8196" width="59.5703125" style="72" customWidth="1"/>
    <col min="8197" max="8198" width="24" style="72" customWidth="1"/>
    <col min="8199" max="8199" width="24" style="72" bestFit="1" customWidth="1"/>
    <col min="8200" max="8200" width="24" style="72" customWidth="1"/>
    <col min="8201" max="8201" width="10.28515625" style="72" customWidth="1"/>
    <col min="8202" max="8202" width="10.28515625" style="72" bestFit="1" customWidth="1"/>
    <col min="8203" max="8450" width="9.140625" style="72"/>
    <col min="8451" max="8451" width="41.28515625" style="72" customWidth="1"/>
    <col min="8452" max="8452" width="59.5703125" style="72" customWidth="1"/>
    <col min="8453" max="8454" width="24" style="72" customWidth="1"/>
    <col min="8455" max="8455" width="24" style="72" bestFit="1" customWidth="1"/>
    <col min="8456" max="8456" width="24" style="72" customWidth="1"/>
    <col min="8457" max="8457" width="10.28515625" style="72" customWidth="1"/>
    <col min="8458" max="8458" width="10.28515625" style="72" bestFit="1" customWidth="1"/>
    <col min="8459" max="8706" width="9.140625" style="72"/>
    <col min="8707" max="8707" width="41.28515625" style="72" customWidth="1"/>
    <col min="8708" max="8708" width="59.5703125" style="72" customWidth="1"/>
    <col min="8709" max="8710" width="24" style="72" customWidth="1"/>
    <col min="8711" max="8711" width="24" style="72" bestFit="1" customWidth="1"/>
    <col min="8712" max="8712" width="24" style="72" customWidth="1"/>
    <col min="8713" max="8713" width="10.28515625" style="72" customWidth="1"/>
    <col min="8714" max="8714" width="10.28515625" style="72" bestFit="1" customWidth="1"/>
    <col min="8715" max="8962" width="9.140625" style="72"/>
    <col min="8963" max="8963" width="41.28515625" style="72" customWidth="1"/>
    <col min="8964" max="8964" width="59.5703125" style="72" customWidth="1"/>
    <col min="8965" max="8966" width="24" style="72" customWidth="1"/>
    <col min="8967" max="8967" width="24" style="72" bestFit="1" customWidth="1"/>
    <col min="8968" max="8968" width="24" style="72" customWidth="1"/>
    <col min="8969" max="8969" width="10.28515625" style="72" customWidth="1"/>
    <col min="8970" max="8970" width="10.28515625" style="72" bestFit="1" customWidth="1"/>
    <col min="8971" max="9218" width="9.140625" style="72"/>
    <col min="9219" max="9219" width="41.28515625" style="72" customWidth="1"/>
    <col min="9220" max="9220" width="59.5703125" style="72" customWidth="1"/>
    <col min="9221" max="9222" width="24" style="72" customWidth="1"/>
    <col min="9223" max="9223" width="24" style="72" bestFit="1" customWidth="1"/>
    <col min="9224" max="9224" width="24" style="72" customWidth="1"/>
    <col min="9225" max="9225" width="10.28515625" style="72" customWidth="1"/>
    <col min="9226" max="9226" width="10.28515625" style="72" bestFit="1" customWidth="1"/>
    <col min="9227" max="9474" width="9.140625" style="72"/>
    <col min="9475" max="9475" width="41.28515625" style="72" customWidth="1"/>
    <col min="9476" max="9476" width="59.5703125" style="72" customWidth="1"/>
    <col min="9477" max="9478" width="24" style="72" customWidth="1"/>
    <col min="9479" max="9479" width="24" style="72" bestFit="1" customWidth="1"/>
    <col min="9480" max="9480" width="24" style="72" customWidth="1"/>
    <col min="9481" max="9481" width="10.28515625" style="72" customWidth="1"/>
    <col min="9482" max="9482" width="10.28515625" style="72" bestFit="1" customWidth="1"/>
    <col min="9483" max="9730" width="9.140625" style="72"/>
    <col min="9731" max="9731" width="41.28515625" style="72" customWidth="1"/>
    <col min="9732" max="9732" width="59.5703125" style="72" customWidth="1"/>
    <col min="9733" max="9734" width="24" style="72" customWidth="1"/>
    <col min="9735" max="9735" width="24" style="72" bestFit="1" customWidth="1"/>
    <col min="9736" max="9736" width="24" style="72" customWidth="1"/>
    <col min="9737" max="9737" width="10.28515625" style="72" customWidth="1"/>
    <col min="9738" max="9738" width="10.28515625" style="72" bestFit="1" customWidth="1"/>
    <col min="9739" max="9986" width="9.140625" style="72"/>
    <col min="9987" max="9987" width="41.28515625" style="72" customWidth="1"/>
    <col min="9988" max="9988" width="59.5703125" style="72" customWidth="1"/>
    <col min="9989" max="9990" width="24" style="72" customWidth="1"/>
    <col min="9991" max="9991" width="24" style="72" bestFit="1" customWidth="1"/>
    <col min="9992" max="9992" width="24" style="72" customWidth="1"/>
    <col min="9993" max="9993" width="10.28515625" style="72" customWidth="1"/>
    <col min="9994" max="9994" width="10.28515625" style="72" bestFit="1" customWidth="1"/>
    <col min="9995" max="10242" width="9.140625" style="72"/>
    <col min="10243" max="10243" width="41.28515625" style="72" customWidth="1"/>
    <col min="10244" max="10244" width="59.5703125" style="72" customWidth="1"/>
    <col min="10245" max="10246" width="24" style="72" customWidth="1"/>
    <col min="10247" max="10247" width="24" style="72" bestFit="1" customWidth="1"/>
    <col min="10248" max="10248" width="24" style="72" customWidth="1"/>
    <col min="10249" max="10249" width="10.28515625" style="72" customWidth="1"/>
    <col min="10250" max="10250" width="10.28515625" style="72" bestFit="1" customWidth="1"/>
    <col min="10251" max="10498" width="9.140625" style="72"/>
    <col min="10499" max="10499" width="41.28515625" style="72" customWidth="1"/>
    <col min="10500" max="10500" width="59.5703125" style="72" customWidth="1"/>
    <col min="10501" max="10502" width="24" style="72" customWidth="1"/>
    <col min="10503" max="10503" width="24" style="72" bestFit="1" customWidth="1"/>
    <col min="10504" max="10504" width="24" style="72" customWidth="1"/>
    <col min="10505" max="10505" width="10.28515625" style="72" customWidth="1"/>
    <col min="10506" max="10506" width="10.28515625" style="72" bestFit="1" customWidth="1"/>
    <col min="10507" max="10754" width="9.140625" style="72"/>
    <col min="10755" max="10755" width="41.28515625" style="72" customWidth="1"/>
    <col min="10756" max="10756" width="59.5703125" style="72" customWidth="1"/>
    <col min="10757" max="10758" width="24" style="72" customWidth="1"/>
    <col min="10759" max="10759" width="24" style="72" bestFit="1" customWidth="1"/>
    <col min="10760" max="10760" width="24" style="72" customWidth="1"/>
    <col min="10761" max="10761" width="10.28515625" style="72" customWidth="1"/>
    <col min="10762" max="10762" width="10.28515625" style="72" bestFit="1" customWidth="1"/>
    <col min="10763" max="11010" width="9.140625" style="72"/>
    <col min="11011" max="11011" width="41.28515625" style="72" customWidth="1"/>
    <col min="11012" max="11012" width="59.5703125" style="72" customWidth="1"/>
    <col min="11013" max="11014" width="24" style="72" customWidth="1"/>
    <col min="11015" max="11015" width="24" style="72" bestFit="1" customWidth="1"/>
    <col min="11016" max="11016" width="24" style="72" customWidth="1"/>
    <col min="11017" max="11017" width="10.28515625" style="72" customWidth="1"/>
    <col min="11018" max="11018" width="10.28515625" style="72" bestFit="1" customWidth="1"/>
    <col min="11019" max="11266" width="9.140625" style="72"/>
    <col min="11267" max="11267" width="41.28515625" style="72" customWidth="1"/>
    <col min="11268" max="11268" width="59.5703125" style="72" customWidth="1"/>
    <col min="11269" max="11270" width="24" style="72" customWidth="1"/>
    <col min="11271" max="11271" width="24" style="72" bestFit="1" customWidth="1"/>
    <col min="11272" max="11272" width="24" style="72" customWidth="1"/>
    <col min="11273" max="11273" width="10.28515625" style="72" customWidth="1"/>
    <col min="11274" max="11274" width="10.28515625" style="72" bestFit="1" customWidth="1"/>
    <col min="11275" max="11522" width="9.140625" style="72"/>
    <col min="11523" max="11523" width="41.28515625" style="72" customWidth="1"/>
    <col min="11524" max="11524" width="59.5703125" style="72" customWidth="1"/>
    <col min="11525" max="11526" width="24" style="72" customWidth="1"/>
    <col min="11527" max="11527" width="24" style="72" bestFit="1" customWidth="1"/>
    <col min="11528" max="11528" width="24" style="72" customWidth="1"/>
    <col min="11529" max="11529" width="10.28515625" style="72" customWidth="1"/>
    <col min="11530" max="11530" width="10.28515625" style="72" bestFit="1" customWidth="1"/>
    <col min="11531" max="11778" width="9.140625" style="72"/>
    <col min="11779" max="11779" width="41.28515625" style="72" customWidth="1"/>
    <col min="11780" max="11780" width="59.5703125" style="72" customWidth="1"/>
    <col min="11781" max="11782" width="24" style="72" customWidth="1"/>
    <col min="11783" max="11783" width="24" style="72" bestFit="1" customWidth="1"/>
    <col min="11784" max="11784" width="24" style="72" customWidth="1"/>
    <col min="11785" max="11785" width="10.28515625" style="72" customWidth="1"/>
    <col min="11786" max="11786" width="10.28515625" style="72" bestFit="1" customWidth="1"/>
    <col min="11787" max="12034" width="9.140625" style="72"/>
    <col min="12035" max="12035" width="41.28515625" style="72" customWidth="1"/>
    <col min="12036" max="12036" width="59.5703125" style="72" customWidth="1"/>
    <col min="12037" max="12038" width="24" style="72" customWidth="1"/>
    <col min="12039" max="12039" width="24" style="72" bestFit="1" customWidth="1"/>
    <col min="12040" max="12040" width="24" style="72" customWidth="1"/>
    <col min="12041" max="12041" width="10.28515625" style="72" customWidth="1"/>
    <col min="12042" max="12042" width="10.28515625" style="72" bestFit="1" customWidth="1"/>
    <col min="12043" max="12290" width="9.140625" style="72"/>
    <col min="12291" max="12291" width="41.28515625" style="72" customWidth="1"/>
    <col min="12292" max="12292" width="59.5703125" style="72" customWidth="1"/>
    <col min="12293" max="12294" width="24" style="72" customWidth="1"/>
    <col min="12295" max="12295" width="24" style="72" bestFit="1" customWidth="1"/>
    <col min="12296" max="12296" width="24" style="72" customWidth="1"/>
    <col min="12297" max="12297" width="10.28515625" style="72" customWidth="1"/>
    <col min="12298" max="12298" width="10.28515625" style="72" bestFit="1" customWidth="1"/>
    <col min="12299" max="12546" width="9.140625" style="72"/>
    <col min="12547" max="12547" width="41.28515625" style="72" customWidth="1"/>
    <col min="12548" max="12548" width="59.5703125" style="72" customWidth="1"/>
    <col min="12549" max="12550" width="24" style="72" customWidth="1"/>
    <col min="12551" max="12551" width="24" style="72" bestFit="1" customWidth="1"/>
    <col min="12552" max="12552" width="24" style="72" customWidth="1"/>
    <col min="12553" max="12553" width="10.28515625" style="72" customWidth="1"/>
    <col min="12554" max="12554" width="10.28515625" style="72" bestFit="1" customWidth="1"/>
    <col min="12555" max="12802" width="9.140625" style="72"/>
    <col min="12803" max="12803" width="41.28515625" style="72" customWidth="1"/>
    <col min="12804" max="12804" width="59.5703125" style="72" customWidth="1"/>
    <col min="12805" max="12806" width="24" style="72" customWidth="1"/>
    <col min="12807" max="12807" width="24" style="72" bestFit="1" customWidth="1"/>
    <col min="12808" max="12808" width="24" style="72" customWidth="1"/>
    <col min="12809" max="12809" width="10.28515625" style="72" customWidth="1"/>
    <col min="12810" max="12810" width="10.28515625" style="72" bestFit="1" customWidth="1"/>
    <col min="12811" max="13058" width="9.140625" style="72"/>
    <col min="13059" max="13059" width="41.28515625" style="72" customWidth="1"/>
    <col min="13060" max="13060" width="59.5703125" style="72" customWidth="1"/>
    <col min="13061" max="13062" width="24" style="72" customWidth="1"/>
    <col min="13063" max="13063" width="24" style="72" bestFit="1" customWidth="1"/>
    <col min="13064" max="13064" width="24" style="72" customWidth="1"/>
    <col min="13065" max="13065" width="10.28515625" style="72" customWidth="1"/>
    <col min="13066" max="13066" width="10.28515625" style="72" bestFit="1" customWidth="1"/>
    <col min="13067" max="13314" width="9.140625" style="72"/>
    <col min="13315" max="13315" width="41.28515625" style="72" customWidth="1"/>
    <col min="13316" max="13316" width="59.5703125" style="72" customWidth="1"/>
    <col min="13317" max="13318" width="24" style="72" customWidth="1"/>
    <col min="13319" max="13319" width="24" style="72" bestFit="1" customWidth="1"/>
    <col min="13320" max="13320" width="24" style="72" customWidth="1"/>
    <col min="13321" max="13321" width="10.28515625" style="72" customWidth="1"/>
    <col min="13322" max="13322" width="10.28515625" style="72" bestFit="1" customWidth="1"/>
    <col min="13323" max="13570" width="9.140625" style="72"/>
    <col min="13571" max="13571" width="41.28515625" style="72" customWidth="1"/>
    <col min="13572" max="13572" width="59.5703125" style="72" customWidth="1"/>
    <col min="13573" max="13574" width="24" style="72" customWidth="1"/>
    <col min="13575" max="13575" width="24" style="72" bestFit="1" customWidth="1"/>
    <col min="13576" max="13576" width="24" style="72" customWidth="1"/>
    <col min="13577" max="13577" width="10.28515625" style="72" customWidth="1"/>
    <col min="13578" max="13578" width="10.28515625" style="72" bestFit="1" customWidth="1"/>
    <col min="13579" max="13826" width="9.140625" style="72"/>
    <col min="13827" max="13827" width="41.28515625" style="72" customWidth="1"/>
    <col min="13828" max="13828" width="59.5703125" style="72" customWidth="1"/>
    <col min="13829" max="13830" width="24" style="72" customWidth="1"/>
    <col min="13831" max="13831" width="24" style="72" bestFit="1" customWidth="1"/>
    <col min="13832" max="13832" width="24" style="72" customWidth="1"/>
    <col min="13833" max="13833" width="10.28515625" style="72" customWidth="1"/>
    <col min="13834" max="13834" width="10.28515625" style="72" bestFit="1" customWidth="1"/>
    <col min="13835" max="14082" width="9.140625" style="72"/>
    <col min="14083" max="14083" width="41.28515625" style="72" customWidth="1"/>
    <col min="14084" max="14084" width="59.5703125" style="72" customWidth="1"/>
    <col min="14085" max="14086" width="24" style="72" customWidth="1"/>
    <col min="14087" max="14087" width="24" style="72" bestFit="1" customWidth="1"/>
    <col min="14088" max="14088" width="24" style="72" customWidth="1"/>
    <col min="14089" max="14089" width="10.28515625" style="72" customWidth="1"/>
    <col min="14090" max="14090" width="10.28515625" style="72" bestFit="1" customWidth="1"/>
    <col min="14091" max="14338" width="9.140625" style="72"/>
    <col min="14339" max="14339" width="41.28515625" style="72" customWidth="1"/>
    <col min="14340" max="14340" width="59.5703125" style="72" customWidth="1"/>
    <col min="14341" max="14342" width="24" style="72" customWidth="1"/>
    <col min="14343" max="14343" width="24" style="72" bestFit="1" customWidth="1"/>
    <col min="14344" max="14344" width="24" style="72" customWidth="1"/>
    <col min="14345" max="14345" width="10.28515625" style="72" customWidth="1"/>
    <col min="14346" max="14346" width="10.28515625" style="72" bestFit="1" customWidth="1"/>
    <col min="14347" max="14594" width="9.140625" style="72"/>
    <col min="14595" max="14595" width="41.28515625" style="72" customWidth="1"/>
    <col min="14596" max="14596" width="59.5703125" style="72" customWidth="1"/>
    <col min="14597" max="14598" width="24" style="72" customWidth="1"/>
    <col min="14599" max="14599" width="24" style="72" bestFit="1" customWidth="1"/>
    <col min="14600" max="14600" width="24" style="72" customWidth="1"/>
    <col min="14601" max="14601" width="10.28515625" style="72" customWidth="1"/>
    <col min="14602" max="14602" width="10.28515625" style="72" bestFit="1" customWidth="1"/>
    <col min="14603" max="14850" width="9.140625" style="72"/>
    <col min="14851" max="14851" width="41.28515625" style="72" customWidth="1"/>
    <col min="14852" max="14852" width="59.5703125" style="72" customWidth="1"/>
    <col min="14853" max="14854" width="24" style="72" customWidth="1"/>
    <col min="14855" max="14855" width="24" style="72" bestFit="1" customWidth="1"/>
    <col min="14856" max="14856" width="24" style="72" customWidth="1"/>
    <col min="14857" max="14857" width="10.28515625" style="72" customWidth="1"/>
    <col min="14858" max="14858" width="10.28515625" style="72" bestFit="1" customWidth="1"/>
    <col min="14859" max="15106" width="9.140625" style="72"/>
    <col min="15107" max="15107" width="41.28515625" style="72" customWidth="1"/>
    <col min="15108" max="15108" width="59.5703125" style="72" customWidth="1"/>
    <col min="15109" max="15110" width="24" style="72" customWidth="1"/>
    <col min="15111" max="15111" width="24" style="72" bestFit="1" customWidth="1"/>
    <col min="15112" max="15112" width="24" style="72" customWidth="1"/>
    <col min="15113" max="15113" width="10.28515625" style="72" customWidth="1"/>
    <col min="15114" max="15114" width="10.28515625" style="72" bestFit="1" customWidth="1"/>
    <col min="15115" max="15362" width="9.140625" style="72"/>
    <col min="15363" max="15363" width="41.28515625" style="72" customWidth="1"/>
    <col min="15364" max="15364" width="59.5703125" style="72" customWidth="1"/>
    <col min="15365" max="15366" width="24" style="72" customWidth="1"/>
    <col min="15367" max="15367" width="24" style="72" bestFit="1" customWidth="1"/>
    <col min="15368" max="15368" width="24" style="72" customWidth="1"/>
    <col min="15369" max="15369" width="10.28515625" style="72" customWidth="1"/>
    <col min="15370" max="15370" width="10.28515625" style="72" bestFit="1" customWidth="1"/>
    <col min="15371" max="15618" width="9.140625" style="72"/>
    <col min="15619" max="15619" width="41.28515625" style="72" customWidth="1"/>
    <col min="15620" max="15620" width="59.5703125" style="72" customWidth="1"/>
    <col min="15621" max="15622" width="24" style="72" customWidth="1"/>
    <col min="15623" max="15623" width="24" style="72" bestFit="1" customWidth="1"/>
    <col min="15624" max="15624" width="24" style="72" customWidth="1"/>
    <col min="15625" max="15625" width="10.28515625" style="72" customWidth="1"/>
    <col min="15626" max="15626" width="10.28515625" style="72" bestFit="1" customWidth="1"/>
    <col min="15627" max="15874" width="9.140625" style="72"/>
    <col min="15875" max="15875" width="41.28515625" style="72" customWidth="1"/>
    <col min="15876" max="15876" width="59.5703125" style="72" customWidth="1"/>
    <col min="15877" max="15878" width="24" style="72" customWidth="1"/>
    <col min="15879" max="15879" width="24" style="72" bestFit="1" customWidth="1"/>
    <col min="15880" max="15880" width="24" style="72" customWidth="1"/>
    <col min="15881" max="15881" width="10.28515625" style="72" customWidth="1"/>
    <col min="15882" max="15882" width="10.28515625" style="72" bestFit="1" customWidth="1"/>
    <col min="15883" max="16130" width="9.140625" style="72"/>
    <col min="16131" max="16131" width="41.28515625" style="72" customWidth="1"/>
    <col min="16132" max="16132" width="59.5703125" style="72" customWidth="1"/>
    <col min="16133" max="16134" width="24" style="72" customWidth="1"/>
    <col min="16135" max="16135" width="24" style="72" bestFit="1" customWidth="1"/>
    <col min="16136" max="16136" width="24" style="72" customWidth="1"/>
    <col min="16137" max="16137" width="10.28515625" style="72" customWidth="1"/>
    <col min="16138" max="16138" width="10.28515625" style="72" bestFit="1" customWidth="1"/>
    <col min="16139" max="16384" width="9.140625" style="72"/>
  </cols>
  <sheetData>
    <row r="1" spans="1:15" ht="32.25" customHeight="1" x14ac:dyDescent="0.25">
      <c r="B1" s="74" t="s">
        <v>63</v>
      </c>
      <c r="C1" s="74"/>
      <c r="F1" s="75"/>
      <c r="G1" s="75"/>
      <c r="H1" s="75"/>
    </row>
    <row r="3" spans="1:15" ht="24.75" customHeight="1" thickBot="1" x14ac:dyDescent="0.3">
      <c r="B3" s="76" t="s">
        <v>153</v>
      </c>
      <c r="C3" s="76"/>
      <c r="D3" s="76" t="s">
        <v>5</v>
      </c>
      <c r="H3" s="75"/>
      <c r="I3" s="75"/>
      <c r="J3" s="75"/>
      <c r="K3" s="75"/>
      <c r="L3" s="75"/>
      <c r="M3" s="75"/>
      <c r="N3" s="75"/>
      <c r="O3" s="75"/>
    </row>
    <row r="4" spans="1:15" ht="36" customHeight="1" thickBot="1" x14ac:dyDescent="0.3">
      <c r="A4" s="73"/>
      <c r="B4" s="145" t="s">
        <v>6</v>
      </c>
      <c r="C4" s="146"/>
      <c r="D4" s="137" t="s">
        <v>7</v>
      </c>
      <c r="E4" s="138"/>
      <c r="F4" s="139"/>
      <c r="H4" s="75"/>
      <c r="I4" s="75"/>
      <c r="J4" s="75"/>
      <c r="K4" s="75"/>
      <c r="L4" s="75"/>
      <c r="M4" s="75"/>
      <c r="N4" s="75"/>
      <c r="O4" s="75"/>
    </row>
    <row r="7" spans="1:15" ht="24" customHeight="1" thickBot="1" x14ac:dyDescent="0.3">
      <c r="B7" s="144" t="s">
        <v>154</v>
      </c>
      <c r="C7" s="144"/>
      <c r="D7" s="143" t="s">
        <v>5</v>
      </c>
      <c r="E7" s="143"/>
      <c r="F7" s="143"/>
      <c r="G7" s="143"/>
      <c r="H7" s="143"/>
      <c r="I7" s="143"/>
      <c r="J7" s="143"/>
    </row>
    <row r="8" spans="1:15" ht="39" customHeight="1" thickBot="1" x14ac:dyDescent="0.3">
      <c r="B8" s="99" t="s">
        <v>0</v>
      </c>
      <c r="C8" s="100"/>
      <c r="D8" s="140" t="s">
        <v>8</v>
      </c>
      <c r="E8" s="141"/>
      <c r="F8" s="142"/>
      <c r="G8" s="75"/>
      <c r="H8" s="75"/>
      <c r="I8" s="75"/>
      <c r="J8" s="75"/>
    </row>
    <row r="9" spans="1:15" ht="39" customHeight="1" thickBot="1" x14ac:dyDescent="0.3">
      <c r="B9" s="147" t="s">
        <v>1</v>
      </c>
      <c r="C9" s="148"/>
      <c r="D9" s="140" t="s">
        <v>9</v>
      </c>
      <c r="E9" s="141"/>
      <c r="F9" s="142"/>
      <c r="G9" s="75"/>
      <c r="H9" s="75"/>
      <c r="I9" s="75"/>
      <c r="J9" s="75"/>
    </row>
    <row r="10" spans="1:15" ht="39" customHeight="1" thickBot="1" x14ac:dyDescent="0.3">
      <c r="B10" s="149" t="s">
        <v>2</v>
      </c>
      <c r="C10" s="150"/>
      <c r="D10" s="140" t="s">
        <v>226</v>
      </c>
      <c r="E10" s="141"/>
      <c r="F10" s="142"/>
      <c r="G10" s="75"/>
      <c r="H10" s="75"/>
      <c r="I10" s="75"/>
      <c r="J10" s="75"/>
    </row>
    <row r="11" spans="1:15" ht="39" customHeight="1" thickBot="1" x14ac:dyDescent="0.3">
      <c r="B11" s="149" t="s">
        <v>3</v>
      </c>
      <c r="C11" s="150"/>
      <c r="D11" s="137" t="s">
        <v>10</v>
      </c>
      <c r="E11" s="138"/>
      <c r="F11" s="139"/>
      <c r="G11" s="75"/>
      <c r="H11" s="75"/>
      <c r="I11" s="75"/>
      <c r="J11" s="75"/>
    </row>
    <row r="14" spans="1:15" ht="27.75" customHeight="1" thickBot="1" x14ac:dyDescent="0.3">
      <c r="B14" s="76" t="s">
        <v>224</v>
      </c>
      <c r="C14" s="76"/>
    </row>
    <row r="15" spans="1:15" ht="16.5" thickBot="1" x14ac:dyDescent="0.3">
      <c r="B15" s="77" t="s">
        <v>222</v>
      </c>
      <c r="C15" s="101" t="s">
        <v>223</v>
      </c>
    </row>
    <row r="16" spans="1:15" x14ac:dyDescent="0.25">
      <c r="B16" s="78" t="s">
        <v>158</v>
      </c>
      <c r="C16" s="102" t="s">
        <v>159</v>
      </c>
    </row>
    <row r="17" spans="2:3" x14ac:dyDescent="0.25">
      <c r="B17" s="79" t="s">
        <v>160</v>
      </c>
      <c r="C17" s="102" t="s">
        <v>161</v>
      </c>
    </row>
    <row r="18" spans="2:3" x14ac:dyDescent="0.25">
      <c r="B18" s="79" t="s">
        <v>162</v>
      </c>
      <c r="C18" s="102" t="s">
        <v>163</v>
      </c>
    </row>
    <row r="19" spans="2:3" x14ac:dyDescent="0.25">
      <c r="B19" s="79" t="s">
        <v>164</v>
      </c>
      <c r="C19" s="102" t="s">
        <v>165</v>
      </c>
    </row>
    <row r="20" spans="2:3" x14ac:dyDescent="0.25">
      <c r="B20" s="79" t="s">
        <v>166</v>
      </c>
      <c r="C20" s="102" t="s">
        <v>167</v>
      </c>
    </row>
    <row r="21" spans="2:3" x14ac:dyDescent="0.25">
      <c r="B21" s="79" t="s">
        <v>168</v>
      </c>
      <c r="C21" s="102" t="s">
        <v>169</v>
      </c>
    </row>
    <row r="22" spans="2:3" x14ac:dyDescent="0.25">
      <c r="B22" s="79" t="s">
        <v>170</v>
      </c>
      <c r="C22" s="102" t="s">
        <v>171</v>
      </c>
    </row>
    <row r="23" spans="2:3" x14ac:dyDescent="0.25">
      <c r="B23" s="79" t="s">
        <v>172</v>
      </c>
      <c r="C23" s="102" t="s">
        <v>173</v>
      </c>
    </row>
    <row r="24" spans="2:3" x14ac:dyDescent="0.25">
      <c r="B24" s="79" t="s">
        <v>174</v>
      </c>
      <c r="C24" s="102" t="s">
        <v>175</v>
      </c>
    </row>
    <row r="25" spans="2:3" x14ac:dyDescent="0.25">
      <c r="B25" s="79" t="s">
        <v>176</v>
      </c>
      <c r="C25" s="102" t="s">
        <v>177</v>
      </c>
    </row>
    <row r="26" spans="2:3" x14ac:dyDescent="0.25">
      <c r="B26" s="79" t="s">
        <v>178</v>
      </c>
      <c r="C26" s="102" t="s">
        <v>179</v>
      </c>
    </row>
    <row r="27" spans="2:3" x14ac:dyDescent="0.25">
      <c r="B27" s="79" t="s">
        <v>180</v>
      </c>
      <c r="C27" s="102" t="s">
        <v>181</v>
      </c>
    </row>
    <row r="28" spans="2:3" x14ac:dyDescent="0.25">
      <c r="B28" s="79" t="s">
        <v>182</v>
      </c>
      <c r="C28" s="102" t="s">
        <v>183</v>
      </c>
    </row>
    <row r="29" spans="2:3" x14ac:dyDescent="0.25">
      <c r="B29" s="79" t="s">
        <v>184</v>
      </c>
      <c r="C29" s="102" t="s">
        <v>185</v>
      </c>
    </row>
    <row r="30" spans="2:3" x14ac:dyDescent="0.25">
      <c r="B30" s="79" t="s">
        <v>186</v>
      </c>
      <c r="C30" s="102" t="s">
        <v>187</v>
      </c>
    </row>
    <row r="31" spans="2:3" x14ac:dyDescent="0.25">
      <c r="B31" s="79" t="s">
        <v>188</v>
      </c>
      <c r="C31" s="102" t="s">
        <v>189</v>
      </c>
    </row>
    <row r="32" spans="2:3" x14ac:dyDescent="0.25">
      <c r="B32" s="79" t="s">
        <v>190</v>
      </c>
      <c r="C32" s="102" t="s">
        <v>191</v>
      </c>
    </row>
    <row r="33" spans="2:3" x14ac:dyDescent="0.25">
      <c r="B33" s="79" t="s">
        <v>192</v>
      </c>
      <c r="C33" s="102" t="s">
        <v>193</v>
      </c>
    </row>
    <row r="34" spans="2:3" x14ac:dyDescent="0.25">
      <c r="B34" s="79" t="s">
        <v>194</v>
      </c>
      <c r="C34" s="102" t="s">
        <v>195</v>
      </c>
    </row>
    <row r="35" spans="2:3" x14ac:dyDescent="0.25">
      <c r="B35" s="79" t="s">
        <v>196</v>
      </c>
      <c r="C35" s="102" t="s">
        <v>197</v>
      </c>
    </row>
    <row r="36" spans="2:3" x14ac:dyDescent="0.25">
      <c r="B36" s="79" t="s">
        <v>198</v>
      </c>
      <c r="C36" s="102" t="s">
        <v>199</v>
      </c>
    </row>
    <row r="37" spans="2:3" x14ac:dyDescent="0.25">
      <c r="B37" s="79" t="s">
        <v>200</v>
      </c>
      <c r="C37" s="102" t="s">
        <v>201</v>
      </c>
    </row>
    <row r="38" spans="2:3" x14ac:dyDescent="0.25">
      <c r="B38" s="79" t="s">
        <v>202</v>
      </c>
      <c r="C38" s="102" t="s">
        <v>203</v>
      </c>
    </row>
    <row r="39" spans="2:3" x14ac:dyDescent="0.25">
      <c r="B39" s="79" t="s">
        <v>204</v>
      </c>
      <c r="C39" s="102" t="s">
        <v>205</v>
      </c>
    </row>
    <row r="40" spans="2:3" x14ac:dyDescent="0.25">
      <c r="B40" s="79" t="s">
        <v>206</v>
      </c>
      <c r="C40" s="102" t="s">
        <v>207</v>
      </c>
    </row>
    <row r="41" spans="2:3" x14ac:dyDescent="0.25">
      <c r="B41" s="79" t="s">
        <v>208</v>
      </c>
      <c r="C41" s="102" t="s">
        <v>209</v>
      </c>
    </row>
    <row r="42" spans="2:3" x14ac:dyDescent="0.25">
      <c r="B42" s="79" t="s">
        <v>210</v>
      </c>
      <c r="C42" s="102" t="s">
        <v>211</v>
      </c>
    </row>
    <row r="43" spans="2:3" x14ac:dyDescent="0.25">
      <c r="B43" s="79" t="s">
        <v>212</v>
      </c>
      <c r="C43" s="102" t="s">
        <v>213</v>
      </c>
    </row>
    <row r="44" spans="2:3" x14ac:dyDescent="0.25">
      <c r="B44" s="79" t="s">
        <v>214</v>
      </c>
      <c r="C44" s="102" t="s">
        <v>215</v>
      </c>
    </row>
    <row r="45" spans="2:3" x14ac:dyDescent="0.25">
      <c r="B45" s="79" t="s">
        <v>216</v>
      </c>
      <c r="C45" s="102" t="s">
        <v>217</v>
      </c>
    </row>
    <row r="46" spans="2:3" x14ac:dyDescent="0.25">
      <c r="B46" s="79" t="s">
        <v>218</v>
      </c>
      <c r="C46" s="102" t="s">
        <v>219</v>
      </c>
    </row>
    <row r="47" spans="2:3" ht="16.5" thickBot="1" x14ac:dyDescent="0.3">
      <c r="B47" s="80" t="s">
        <v>220</v>
      </c>
      <c r="C47" s="103" t="s">
        <v>221</v>
      </c>
    </row>
    <row r="48" spans="2:3" x14ac:dyDescent="0.25">
      <c r="B48" s="81"/>
      <c r="C48" s="81"/>
    </row>
    <row r="50" spans="2:4" ht="17.25" x14ac:dyDescent="0.25">
      <c r="B50" s="82" t="s">
        <v>11</v>
      </c>
      <c r="C50" s="82"/>
    </row>
    <row r="51" spans="2:4" x14ac:dyDescent="0.25">
      <c r="B51" s="83"/>
      <c r="C51" s="83"/>
    </row>
    <row r="52" spans="2:4" ht="16.5" customHeight="1" x14ac:dyDescent="0.25">
      <c r="B52" s="35" t="s">
        <v>227</v>
      </c>
      <c r="C52" s="35"/>
      <c r="D52" s="73"/>
    </row>
    <row r="53" spans="2:4" ht="16.5" thickBot="1" x14ac:dyDescent="0.3">
      <c r="B53" s="73"/>
      <c r="C53" s="73"/>
      <c r="D53" s="73"/>
    </row>
    <row r="54" spans="2:4" ht="16.5" thickBot="1" x14ac:dyDescent="0.3">
      <c r="B54" s="71" t="s">
        <v>12</v>
      </c>
      <c r="C54" s="106"/>
      <c r="D54" s="101" t="s">
        <v>13</v>
      </c>
    </row>
    <row r="55" spans="2:4" x14ac:dyDescent="0.25">
      <c r="B55" s="52" t="s">
        <v>38</v>
      </c>
      <c r="C55" s="104"/>
      <c r="D55" s="107" t="s">
        <v>146</v>
      </c>
    </row>
    <row r="56" spans="2:4" x14ac:dyDescent="0.25">
      <c r="B56" s="52" t="s">
        <v>14</v>
      </c>
      <c r="C56" s="104"/>
      <c r="D56" s="107" t="s">
        <v>95</v>
      </c>
    </row>
    <row r="57" spans="2:4" x14ac:dyDescent="0.25">
      <c r="B57" s="52" t="s">
        <v>94</v>
      </c>
      <c r="C57" s="104"/>
      <c r="D57" s="107" t="s">
        <v>96</v>
      </c>
    </row>
    <row r="58" spans="2:4" x14ac:dyDescent="0.25">
      <c r="B58" s="52" t="s">
        <v>15</v>
      </c>
      <c r="C58" s="104"/>
      <c r="D58" s="107" t="s">
        <v>97</v>
      </c>
    </row>
    <row r="59" spans="2:4" x14ac:dyDescent="0.25">
      <c r="B59" s="52" t="s">
        <v>252</v>
      </c>
      <c r="C59" s="104"/>
      <c r="D59" s="107" t="s">
        <v>98</v>
      </c>
    </row>
    <row r="60" spans="2:4" x14ac:dyDescent="0.25">
      <c r="B60" s="52" t="s">
        <v>19</v>
      </c>
      <c r="C60" s="104"/>
      <c r="D60" s="107" t="s">
        <v>99</v>
      </c>
    </row>
    <row r="61" spans="2:4" x14ac:dyDescent="0.25">
      <c r="B61" s="52" t="s">
        <v>20</v>
      </c>
      <c r="C61" s="104"/>
      <c r="D61" s="107" t="s">
        <v>100</v>
      </c>
    </row>
    <row r="62" spans="2:4" x14ac:dyDescent="0.25">
      <c r="B62" s="52" t="s">
        <v>21</v>
      </c>
      <c r="C62" s="104"/>
      <c r="D62" s="107" t="s">
        <v>101</v>
      </c>
    </row>
    <row r="63" spans="2:4" x14ac:dyDescent="0.25">
      <c r="B63" s="52" t="s">
        <v>22</v>
      </c>
      <c r="C63" s="104"/>
      <c r="D63" s="107" t="s">
        <v>102</v>
      </c>
    </row>
    <row r="64" spans="2:4" x14ac:dyDescent="0.25">
      <c r="B64" s="52" t="s">
        <v>89</v>
      </c>
      <c r="C64" s="104"/>
      <c r="D64" s="107" t="s">
        <v>103</v>
      </c>
    </row>
    <row r="65" spans="2:4" x14ac:dyDescent="0.25">
      <c r="B65" s="52" t="s">
        <v>23</v>
      </c>
      <c r="C65" s="104"/>
      <c r="D65" s="107" t="s">
        <v>104</v>
      </c>
    </row>
    <row r="66" spans="2:4" x14ac:dyDescent="0.25">
      <c r="B66" s="52" t="s">
        <v>62</v>
      </c>
      <c r="C66" s="104"/>
      <c r="D66" s="107" t="s">
        <v>105</v>
      </c>
    </row>
    <row r="67" spans="2:4" x14ac:dyDescent="0.25">
      <c r="B67" s="52" t="s">
        <v>27</v>
      </c>
      <c r="C67" s="104"/>
      <c r="D67" s="107" t="s">
        <v>106</v>
      </c>
    </row>
    <row r="68" spans="2:4" x14ac:dyDescent="0.25">
      <c r="B68" s="52" t="s">
        <v>24</v>
      </c>
      <c r="C68" s="104"/>
      <c r="D68" s="107" t="s">
        <v>107</v>
      </c>
    </row>
    <row r="69" spans="2:4" x14ac:dyDescent="0.25">
      <c r="B69" s="52" t="s">
        <v>25</v>
      </c>
      <c r="C69" s="104"/>
      <c r="D69" s="107" t="s">
        <v>108</v>
      </c>
    </row>
    <row r="70" spans="2:4" x14ac:dyDescent="0.25">
      <c r="B70" s="52" t="s">
        <v>28</v>
      </c>
      <c r="C70" s="104"/>
      <c r="D70" s="107" t="s">
        <v>109</v>
      </c>
    </row>
    <row r="71" spans="2:4" x14ac:dyDescent="0.25">
      <c r="B71" s="52" t="s">
        <v>26</v>
      </c>
      <c r="C71" s="104"/>
      <c r="D71" s="107" t="s">
        <v>110</v>
      </c>
    </row>
    <row r="72" spans="2:4" x14ac:dyDescent="0.25">
      <c r="B72" s="52" t="s">
        <v>29</v>
      </c>
      <c r="C72" s="104"/>
      <c r="D72" s="107" t="s">
        <v>111</v>
      </c>
    </row>
    <row r="73" spans="2:4" x14ac:dyDescent="0.25">
      <c r="B73" s="52" t="s">
        <v>92</v>
      </c>
      <c r="C73" s="104"/>
      <c r="D73" s="107" t="s">
        <v>112</v>
      </c>
    </row>
    <row r="74" spans="2:4" x14ac:dyDescent="0.25">
      <c r="B74" s="52" t="s">
        <v>31</v>
      </c>
      <c r="C74" s="104"/>
      <c r="D74" s="107" t="s">
        <v>113</v>
      </c>
    </row>
    <row r="75" spans="2:4" x14ac:dyDescent="0.25">
      <c r="B75" s="52" t="s">
        <v>33</v>
      </c>
      <c r="C75" s="104"/>
      <c r="D75" s="107" t="s">
        <v>114</v>
      </c>
    </row>
    <row r="76" spans="2:4" x14ac:dyDescent="0.25">
      <c r="B76" s="52" t="s">
        <v>34</v>
      </c>
      <c r="C76" s="104"/>
      <c r="D76" s="107" t="s">
        <v>115</v>
      </c>
    </row>
    <row r="77" spans="2:4" x14ac:dyDescent="0.25">
      <c r="B77" s="52" t="s">
        <v>35</v>
      </c>
      <c r="C77" s="104"/>
      <c r="D77" s="107" t="s">
        <v>116</v>
      </c>
    </row>
    <row r="78" spans="2:4" x14ac:dyDescent="0.25">
      <c r="B78" s="52" t="s">
        <v>37</v>
      </c>
      <c r="C78" s="104"/>
      <c r="D78" s="107" t="s">
        <v>117</v>
      </c>
    </row>
    <row r="79" spans="2:4" x14ac:dyDescent="0.25">
      <c r="B79" s="52" t="s">
        <v>39</v>
      </c>
      <c r="C79" s="104"/>
      <c r="D79" s="107" t="s">
        <v>118</v>
      </c>
    </row>
    <row r="80" spans="2:4" x14ac:dyDescent="0.25">
      <c r="B80" s="52" t="s">
        <v>40</v>
      </c>
      <c r="C80" s="104"/>
      <c r="D80" s="107" t="s">
        <v>119</v>
      </c>
    </row>
    <row r="81" spans="2:4" ht="16.5" customHeight="1" x14ac:dyDescent="0.25">
      <c r="B81" s="52" t="s">
        <v>16</v>
      </c>
      <c r="C81" s="104"/>
      <c r="D81" s="107" t="s">
        <v>120</v>
      </c>
    </row>
    <row r="82" spans="2:4" x14ac:dyDescent="0.25">
      <c r="B82" s="52" t="s">
        <v>41</v>
      </c>
      <c r="C82" s="104"/>
      <c r="D82" s="107" t="s">
        <v>121</v>
      </c>
    </row>
    <row r="83" spans="2:4" x14ac:dyDescent="0.25">
      <c r="B83" s="52" t="s">
        <v>42</v>
      </c>
      <c r="C83" s="104"/>
      <c r="D83" s="107" t="s">
        <v>122</v>
      </c>
    </row>
    <row r="84" spans="2:4" x14ac:dyDescent="0.25">
      <c r="B84" s="52" t="s">
        <v>30</v>
      </c>
      <c r="C84" s="104"/>
      <c r="D84" s="107" t="s">
        <v>123</v>
      </c>
    </row>
    <row r="85" spans="2:4" x14ac:dyDescent="0.25">
      <c r="B85" s="52" t="s">
        <v>43</v>
      </c>
      <c r="C85" s="104"/>
      <c r="D85" s="107" t="s">
        <v>124</v>
      </c>
    </row>
    <row r="86" spans="2:4" x14ac:dyDescent="0.25">
      <c r="B86" s="52" t="s">
        <v>32</v>
      </c>
      <c r="C86" s="104"/>
      <c r="D86" s="107" t="s">
        <v>125</v>
      </c>
    </row>
    <row r="87" spans="2:4" ht="16.5" customHeight="1" x14ac:dyDescent="0.25">
      <c r="B87" s="52" t="s">
        <v>17</v>
      </c>
      <c r="C87" s="104"/>
      <c r="D87" s="107" t="s">
        <v>126</v>
      </c>
    </row>
    <row r="88" spans="2:4" x14ac:dyDescent="0.25">
      <c r="B88" s="52" t="s">
        <v>36</v>
      </c>
      <c r="C88" s="104"/>
      <c r="D88" s="107" t="s">
        <v>127</v>
      </c>
    </row>
    <row r="89" spans="2:4" x14ac:dyDescent="0.25">
      <c r="B89" s="52" t="s">
        <v>44</v>
      </c>
      <c r="C89" s="104"/>
      <c r="D89" s="107" t="s">
        <v>145</v>
      </c>
    </row>
    <row r="90" spans="2:4" x14ac:dyDescent="0.25">
      <c r="B90" s="52" t="s">
        <v>45</v>
      </c>
      <c r="C90" s="104"/>
      <c r="D90" s="107" t="s">
        <v>128</v>
      </c>
    </row>
    <row r="91" spans="2:4" x14ac:dyDescent="0.25">
      <c r="B91" s="52" t="s">
        <v>46</v>
      </c>
      <c r="C91" s="104"/>
      <c r="D91" s="107" t="s">
        <v>129</v>
      </c>
    </row>
    <row r="92" spans="2:4" x14ac:dyDescent="0.25">
      <c r="B92" s="52" t="s">
        <v>90</v>
      </c>
      <c r="C92" s="104"/>
      <c r="D92" s="107" t="s">
        <v>130</v>
      </c>
    </row>
    <row r="93" spans="2:4" x14ac:dyDescent="0.25">
      <c r="B93" s="52" t="s">
        <v>47</v>
      </c>
      <c r="C93" s="104"/>
      <c r="D93" s="107" t="s">
        <v>48</v>
      </c>
    </row>
    <row r="94" spans="2:4" x14ac:dyDescent="0.25">
      <c r="B94" s="52" t="s">
        <v>49</v>
      </c>
      <c r="C94" s="104"/>
      <c r="D94" s="107" t="s">
        <v>50</v>
      </c>
    </row>
    <row r="95" spans="2:4" x14ac:dyDescent="0.25">
      <c r="B95" s="52" t="s">
        <v>51</v>
      </c>
      <c r="C95" s="104"/>
      <c r="D95" s="107" t="s">
        <v>52</v>
      </c>
    </row>
    <row r="96" spans="2:4" x14ac:dyDescent="0.25">
      <c r="B96" s="52" t="s">
        <v>88</v>
      </c>
      <c r="C96" s="104"/>
      <c r="D96" s="107" t="s">
        <v>131</v>
      </c>
    </row>
    <row r="97" spans="2:4" ht="16.5" customHeight="1" x14ac:dyDescent="0.25">
      <c r="B97" s="52" t="s">
        <v>91</v>
      </c>
      <c r="C97" s="104"/>
      <c r="D97" s="107" t="s">
        <v>132</v>
      </c>
    </row>
    <row r="98" spans="2:4" x14ac:dyDescent="0.25">
      <c r="B98" s="52" t="s">
        <v>53</v>
      </c>
      <c r="C98" s="104"/>
      <c r="D98" s="107" t="s">
        <v>54</v>
      </c>
    </row>
    <row r="99" spans="2:4" ht="16.5" customHeight="1" x14ac:dyDescent="0.25">
      <c r="B99" s="52" t="s">
        <v>55</v>
      </c>
      <c r="C99" s="104"/>
      <c r="D99" s="107" t="s">
        <v>56</v>
      </c>
    </row>
    <row r="100" spans="2:4" x14ac:dyDescent="0.25">
      <c r="B100" s="52" t="s">
        <v>57</v>
      </c>
      <c r="C100" s="104"/>
      <c r="D100" s="107" t="s">
        <v>58</v>
      </c>
    </row>
    <row r="101" spans="2:4" x14ac:dyDescent="0.25">
      <c r="B101" s="52" t="s">
        <v>93</v>
      </c>
      <c r="C101" s="104"/>
      <c r="D101" s="107" t="s">
        <v>133</v>
      </c>
    </row>
    <row r="102" spans="2:4" ht="16.5" thickBot="1" x14ac:dyDescent="0.3">
      <c r="B102" s="53" t="s">
        <v>59</v>
      </c>
      <c r="C102" s="105"/>
      <c r="D102" s="108" t="s">
        <v>60</v>
      </c>
    </row>
  </sheetData>
  <mergeCells count="11">
    <mergeCell ref="B7:C7"/>
    <mergeCell ref="B4:C4"/>
    <mergeCell ref="B9:C9"/>
    <mergeCell ref="B10:C10"/>
    <mergeCell ref="B11:C11"/>
    <mergeCell ref="D11:F11"/>
    <mergeCell ref="D9:F9"/>
    <mergeCell ref="D4:F4"/>
    <mergeCell ref="D7:J7"/>
    <mergeCell ref="D8:F8"/>
    <mergeCell ref="D10:F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39997558519241921"/>
    <pageSetUpPr fitToPage="1"/>
  </sheetPr>
  <dimension ref="A1:AE540"/>
  <sheetViews>
    <sheetView zoomScaleNormal="100" workbookViewId="0">
      <selection activeCell="AC19" sqref="AC19"/>
    </sheetView>
  </sheetViews>
  <sheetFormatPr defaultRowHeight="15" x14ac:dyDescent="0.25"/>
  <cols>
    <col min="1" max="1" width="6.7109375" style="13" customWidth="1"/>
    <col min="2" max="2" width="2.28515625" style="13" customWidth="1"/>
    <col min="3" max="3" width="30" style="39" customWidth="1"/>
    <col min="4" max="4" width="11" style="109" customWidth="1"/>
    <col min="5" max="8" width="11" style="13" customWidth="1"/>
    <col min="9" max="9" width="11" style="109" customWidth="1"/>
    <col min="10" max="13" width="11" style="13" customWidth="1"/>
    <col min="14" max="14" width="11" style="109" customWidth="1"/>
    <col min="15" max="18" width="11" style="13" customWidth="1"/>
    <col min="19" max="19" width="11" style="109" customWidth="1"/>
    <col min="20" max="23" width="11" style="13" customWidth="1"/>
    <col min="24" max="25" width="11" style="109" customWidth="1"/>
    <col min="26" max="26" width="12.5703125" style="13" customWidth="1"/>
    <col min="27" max="16384" width="9.140625" style="13"/>
  </cols>
  <sheetData>
    <row r="1" spans="1:31" ht="15.75" thickBot="1" x14ac:dyDescent="0.3">
      <c r="A1" s="12"/>
    </row>
    <row r="2" spans="1:31" ht="21" customHeight="1" x14ac:dyDescent="0.25">
      <c r="A2" s="12"/>
      <c r="B2" s="12"/>
      <c r="C2" s="162" t="s">
        <v>268</v>
      </c>
      <c r="D2" s="163"/>
      <c r="E2" s="163"/>
      <c r="F2" s="163"/>
      <c r="G2" s="163"/>
      <c r="H2" s="163"/>
      <c r="I2" s="163"/>
      <c r="J2" s="163"/>
      <c r="K2" s="163"/>
      <c r="L2" s="163"/>
      <c r="M2" s="163"/>
      <c r="N2" s="163"/>
      <c r="O2" s="163"/>
      <c r="P2" s="163"/>
      <c r="Q2" s="163"/>
      <c r="R2" s="163"/>
      <c r="S2" s="163"/>
      <c r="T2" s="163"/>
      <c r="U2" s="163"/>
      <c r="V2" s="163"/>
      <c r="W2" s="163"/>
      <c r="X2" s="163"/>
      <c r="Y2" s="164"/>
    </row>
    <row r="3" spans="1:31" ht="15.75" thickBot="1" x14ac:dyDescent="0.3">
      <c r="A3" s="12"/>
      <c r="B3" s="12"/>
      <c r="C3" s="165"/>
      <c r="D3" s="166"/>
      <c r="E3" s="166"/>
      <c r="F3" s="166"/>
      <c r="G3" s="166"/>
      <c r="H3" s="166"/>
      <c r="I3" s="166"/>
      <c r="J3" s="166"/>
      <c r="K3" s="166"/>
      <c r="L3" s="166"/>
      <c r="M3" s="166"/>
      <c r="N3" s="166"/>
      <c r="O3" s="166"/>
      <c r="P3" s="166"/>
      <c r="Q3" s="166"/>
      <c r="R3" s="166"/>
      <c r="S3" s="166"/>
      <c r="T3" s="166"/>
      <c r="U3" s="166"/>
      <c r="V3" s="166"/>
      <c r="W3" s="166"/>
      <c r="X3" s="166"/>
      <c r="Y3" s="167"/>
    </row>
    <row r="4" spans="1:31" ht="15.75" thickBot="1" x14ac:dyDescent="0.3">
      <c r="B4" s="12"/>
    </row>
    <row r="5" spans="1:31" s="12" customFormat="1" ht="39" customHeight="1" x14ac:dyDescent="0.25">
      <c r="C5" s="156" t="str">
        <f>Selection!C6</f>
        <v>London</v>
      </c>
      <c r="D5" s="169" t="s">
        <v>0</v>
      </c>
      <c r="E5" s="170"/>
      <c r="F5" s="170"/>
      <c r="G5" s="170"/>
      <c r="H5" s="171"/>
      <c r="I5" s="159" t="s">
        <v>1</v>
      </c>
      <c r="J5" s="160"/>
      <c r="K5" s="160"/>
      <c r="L5" s="160"/>
      <c r="M5" s="161"/>
      <c r="N5" s="173" t="s">
        <v>2</v>
      </c>
      <c r="O5" s="160"/>
      <c r="P5" s="160"/>
      <c r="Q5" s="160"/>
      <c r="R5" s="174"/>
      <c r="S5" s="159" t="s">
        <v>3</v>
      </c>
      <c r="T5" s="160"/>
      <c r="U5" s="160"/>
      <c r="V5" s="160"/>
      <c r="W5" s="161"/>
      <c r="X5" s="175" t="s">
        <v>143</v>
      </c>
      <c r="Y5" s="177" t="s">
        <v>144</v>
      </c>
      <c r="Z5" s="38"/>
    </row>
    <row r="6" spans="1:31" ht="39" customHeight="1" thickBot="1" x14ac:dyDescent="0.3">
      <c r="A6" s="12"/>
      <c r="B6" s="12"/>
      <c r="C6" s="157"/>
      <c r="D6" s="116" t="s">
        <v>64</v>
      </c>
      <c r="E6" s="158" t="s">
        <v>147</v>
      </c>
      <c r="F6" s="158"/>
      <c r="G6" s="158" t="s">
        <v>155</v>
      </c>
      <c r="H6" s="168"/>
      <c r="I6" s="117" t="s">
        <v>64</v>
      </c>
      <c r="J6" s="158" t="s">
        <v>147</v>
      </c>
      <c r="K6" s="158"/>
      <c r="L6" s="158" t="s">
        <v>155</v>
      </c>
      <c r="M6" s="179"/>
      <c r="N6" s="116" t="s">
        <v>64</v>
      </c>
      <c r="O6" s="158" t="s">
        <v>147</v>
      </c>
      <c r="P6" s="158"/>
      <c r="Q6" s="158" t="s">
        <v>155</v>
      </c>
      <c r="R6" s="168"/>
      <c r="S6" s="117" t="s">
        <v>64</v>
      </c>
      <c r="T6" s="158" t="s">
        <v>147</v>
      </c>
      <c r="U6" s="158"/>
      <c r="V6" s="158" t="s">
        <v>155</v>
      </c>
      <c r="W6" s="179"/>
      <c r="X6" s="176"/>
      <c r="Y6" s="178"/>
    </row>
    <row r="7" spans="1:31" s="63" customFormat="1" ht="14.25" customHeight="1" x14ac:dyDescent="0.25">
      <c r="A7" s="183" t="str">
        <f>CONCATENATE($C$5,C7)</f>
        <v>LondonAll tumours (excl. NMSC)</v>
      </c>
      <c r="B7" s="62"/>
      <c r="C7" s="172" t="s">
        <v>140</v>
      </c>
      <c r="D7" s="152">
        <f>IF($C7="All tumours (excl. NMSC)", SUMIF(Malignant_EP_suppr!$A$2:$A$10,$C$5&amp;" Total",INDEX(Malignant_EP_suppr!$A$2:$H$10,0,MATCH(D$5,Malignant_EP_suppr!$A$2:$H$2,0))),IF($C7="All malignant tumours (excl. NMSC)",SUMIF(Malignant_EP_suppr!$A$2:$A$10,$C$5&amp;"Malignant",INDEX(Malignant_EP_suppr!$A$2:$H$10,0,MATCH(D$5,Malignant_EP_suppr!$A$2:$H$2,0))),VLOOKUP($A7,TumourType_EP_suppr!$A$5:$H$102,VLOOKUP(D$5,$AC$9:$AD$13,2),FALSE)))</f>
        <v>47954</v>
      </c>
      <c r="E7" s="212">
        <f>IFERROR(IF(D7="&lt;5","-",D7/$X7),"-")</f>
        <v>0.835290019160425</v>
      </c>
      <c r="F7" s="212"/>
      <c r="G7" s="212">
        <f>IFERROR(IF(D7="&lt;5","-",D7/$Y7),"-")</f>
        <v>0.17894485450515332</v>
      </c>
      <c r="H7" s="213"/>
      <c r="I7" s="152">
        <f>IF($C7="All tumours (excl. NMSC)", SUMIF(Malignant_EP_suppr!$A$2:$A$10,$C$5&amp;" Total",INDEX(Malignant_EP_suppr!$A$2:$H$10,0,MATCH(I$5,Malignant_EP_suppr!$A$2:$H$2,0))),IF($C7="All malignant tumours (excl. NMSC)",SUMIF(Malignant_EP_suppr!$A$2:$A$10,$C$5&amp;"Malignant",INDEX(Malignant_EP_suppr!$A$2:$H$10,0,MATCH(I$5,Malignant_EP_suppr!$A$2:$H$2,0))),VLOOKUP($A7,TumourType_EP_suppr!$A$5:$H$102,VLOOKUP(I$5,$AC$9:$AD$13,2),FALSE)))</f>
        <v>1639</v>
      </c>
      <c r="J7" s="212">
        <f>IFERROR(IF(I7="&lt;5","-",I7/$X7),"-")</f>
        <v>2.854903326946525E-2</v>
      </c>
      <c r="K7" s="212"/>
      <c r="L7" s="212">
        <f>IFERROR(IF(I7="&lt;5","-",I7/$Y7),"-")</f>
        <v>6.116082423446351E-3</v>
      </c>
      <c r="M7" s="220"/>
      <c r="N7" s="152">
        <f>IF($C7="All tumours (excl. NMSC)", SUMIF(Malignant_EP_suppr!$A$2:$A$10,$C$5&amp;" Total",INDEX(Malignant_EP_suppr!$A$2:$H$10,0,MATCH(N$5,Malignant_EP_suppr!$A$2:$H$2,0))),IF($C7="All malignant tumours (excl. NMSC)",SUMIF(Malignant_EP_suppr!$A$2:$A$10,$C$5&amp;"Malignant",INDEX(Malignant_EP_suppr!$A$2:$H$10,0,MATCH(N$5,Malignant_EP_suppr!$A$2:$H$2,0))),VLOOKUP($A7,TumourType_EP_suppr!$A$5:$H$102,VLOOKUP(N$5,$AC$9:$AD$13,2),FALSE)))</f>
        <v>1335</v>
      </c>
      <c r="O7" s="212">
        <f>IFERROR(IF(N7="&lt;5","-",N7/$X7),"-")</f>
        <v>2.3253788538582128E-2</v>
      </c>
      <c r="P7" s="212"/>
      <c r="Q7" s="212">
        <f>IFERROR(IF(N7="&lt;5","-",N7/$Y7),"-")</f>
        <v>4.9816778738870525E-3</v>
      </c>
      <c r="R7" s="213"/>
      <c r="S7" s="152">
        <f>IF($C7="All tumours (excl. NMSC)", SUMIF(Malignant_EP_suppr!$A$2:$A$10,$C$5&amp;" Total",INDEX(Malignant_EP_suppr!$A$2:$H$10,0,MATCH(S$5,Malignant_EP_suppr!$A$2:$H$2,0))),IF($C7="All malignant tumours (excl. NMSC)",SUMIF(Malignant_EP_suppr!$A$2:$A$10,$C$5&amp;"Malignant",INDEX(Malignant_EP_suppr!$A$2:$H$10,0,MATCH(S$5,Malignant_EP_suppr!$A$2:$H$2,0))),VLOOKUP($A7,TumourType_EP_suppr!$A$5:$H$102,VLOOKUP(S$5,$AC$9:$AD$13,2),FALSE)))</f>
        <v>6482</v>
      </c>
      <c r="T7" s="212">
        <f>IFERROR(IF(S7="&lt;5","-",S7/$X7),"-")</f>
        <v>0.11290715903152761</v>
      </c>
      <c r="U7" s="212"/>
      <c r="V7" s="212">
        <f>IFERROR(IF(S7="&lt;5","-",S7/$Y7),"-")</f>
        <v>2.4188191744221627E-2</v>
      </c>
      <c r="W7" s="220"/>
      <c r="X7" s="152">
        <f>IF($C7="All tumours (excl. NMSC)", SUMIF(Malignant_EP_suppr!$A$2:$A$10,$C$5&amp;" Total",INDEX(Malignant_EP_suppr!$A$2:$H$10,0,MATCH(X$5,Malignant_EP_suppr!$A$2:$H$2,0))),IF($C7="All malignant tumours (excl. NMSC)",SUMIF(Malignant_EP_suppr!$A$2:$A$10,$C$5&amp;"Malignant",INDEX(Malignant_EP_suppr!$A$2:$H$10,0,MATCH(X$5,Malignant_EP_suppr!$A$2:$H$2,0))),VLOOKUP($A7,TumourType_EP_suppr!$A$5:$H$102,VLOOKUP(X$5,$AC$9:$AD$13,2),FALSE)))</f>
        <v>57410</v>
      </c>
      <c r="Y7" s="180">
        <f>IFERROR(IF($C7="All tumours (excl. NMSC)", VLOOKUP($Z7,Malignant_all_suppr!$A$4:$D$10,4,FALSE),IF($C7="All malignant tumours (excl. NMSC)",VLOOKUP($Z7,Malignant_all_suppr!$A$4:$D$10,4,FALSE),VLOOKUP($A7,TumourType_all_suppr!$A$4:$D$101,4,FALSE))),0)</f>
        <v>267982</v>
      </c>
      <c r="Z7" s="184" t="str">
        <f>CONCATENATE($C$5," Total")</f>
        <v>London Total</v>
      </c>
      <c r="AA7" s="185"/>
      <c r="AB7" s="126"/>
      <c r="AC7" s="126"/>
      <c r="AD7" s="126"/>
      <c r="AE7" s="126"/>
    </row>
    <row r="8" spans="1:31" s="63" customFormat="1" ht="14.25" customHeight="1" x14ac:dyDescent="0.25">
      <c r="A8" s="183"/>
      <c r="C8" s="154"/>
      <c r="D8" s="152"/>
      <c r="E8" s="214">
        <f>IF(E7="-","-",IF(ISBLANK(D7), "",ROUND((2*D7+1.96^2-(1.96*SQRT((1.96^2+4*D7*(1-E7)))))/(2*($X7+(1.96^2))), 3)))</f>
        <v>0.83199999999999996</v>
      </c>
      <c r="F8" s="214">
        <f>IF(E7="-","-",IF(ISBLANK(D7), "",ROUND((2*D7+1.96^2+(1.96*SQRT((1.96^2+4*D7*(1-E7)))))/(2*($X7+(1.96^2))), 3)))</f>
        <v>0.83799999999999997</v>
      </c>
      <c r="G8" s="214">
        <f>IF(G7="-","-",IF(ISBLANK(D7), "",ROUND((2*D7+1.96^2-(1.96*SQRT((1.96^2+4*D7*(1-G7)))))/(2*($Y7+(1.96^2))), 3)))</f>
        <v>0.17699999999999999</v>
      </c>
      <c r="H8" s="215">
        <f>IF(G7="-","-",IF(ISBLANK(D7), "",ROUND((2*D7+1.96^2+(1.96*SQRT((1.96^2+4*D7*(1-G7)))))/(2*($Y7+(1.96^2))), 3)))</f>
        <v>0.18</v>
      </c>
      <c r="I8" s="152"/>
      <c r="J8" s="214">
        <f>IF(J7="-","-",IF(ISBLANK(I7), "",ROUND((2*I7+1.96^2-(1.96*SQRT((1.96^2+4*I7*(1-J7)))))/(2*($X7+(1.96^2))), 3)))</f>
        <v>2.7E-2</v>
      </c>
      <c r="K8" s="214">
        <f>IF(J7="-","-",IF(ISBLANK(I7), "",ROUND((2*I7+1.96^2+(1.96*SQRT((1.96^2+4*I7*(1-J7)))))/(2*($X7+(1.96^2))), 3)))</f>
        <v>0.03</v>
      </c>
      <c r="L8" s="214">
        <f>IF(L7="-","-",IF(ISBLANK(I7), "",ROUND((2*I7+1.96^2-(1.96*SQRT((1.96^2+4*I7*(1-L7)))))/(2*($Y7+(1.96^2))), 3)))</f>
        <v>6.0000000000000001E-3</v>
      </c>
      <c r="M8" s="215">
        <f>IF(L7="-","-",IF(ISBLANK(I7), "",ROUND((2*I7+1.96^2+(1.96*SQRT((1.96^2+4*I7*(1-L7)))))/(2*($Y7+(1.96^2))), 3)))</f>
        <v>6.0000000000000001E-3</v>
      </c>
      <c r="N8" s="152"/>
      <c r="O8" s="214">
        <f>IF(O7="-","-",IF(ISBLANK(N7), "",ROUND((2*N7+1.96^2-(1.96*SQRT((1.96^2+4*N7*(1-O7)))))/(2*($X7+(1.96^2))), 3)))</f>
        <v>2.1999999999999999E-2</v>
      </c>
      <c r="P8" s="214">
        <f>IF(O7="-","-",IF(ISBLANK(N7), "",ROUND((2*N7+1.96^2+(1.96*SQRT((1.96^2+4*N7*(1-O7)))))/(2*($X7+(1.96^2))), 3)))</f>
        <v>2.5000000000000001E-2</v>
      </c>
      <c r="Q8" s="214">
        <f>IF(Q7="-","-",IF(ISBLANK(N7), "",ROUND((2*N7+1.96^2-(1.96*SQRT((1.96^2+4*N7*(1-Q7)))))/(2*($Y7+(1.96^2))), 3)))</f>
        <v>5.0000000000000001E-3</v>
      </c>
      <c r="R8" s="215">
        <f>IF(Q7="-","-",IF(ISBLANK(N7), "",ROUND((2*N7+1.96^2+(1.96*SQRT((1.96^2+4*N7*(1-Q7)))))/(2*($Y7+(1.96^2))), 3)))</f>
        <v>5.0000000000000001E-3</v>
      </c>
      <c r="S8" s="152"/>
      <c r="T8" s="214">
        <f>IF(T7="-","-",IF(ISBLANK(S7), "",ROUND((2*S7+1.96^2-(1.96*SQRT((1.96^2+4*S7*(1-T7)))))/(2*($X7+(1.96^2))), 3)))</f>
        <v>0.11</v>
      </c>
      <c r="U8" s="214">
        <f>IF(T7="-","-",IF(ISBLANK(S7), "",ROUND((2*S7+1.96^2+(1.96*SQRT((1.96^2+4*S7*(1-T7)))))/(2*($X7+(1.96^2))), 3)))</f>
        <v>0.11600000000000001</v>
      </c>
      <c r="V8" s="214">
        <f>IF(V7="-","-",IF(ISBLANK(S7), "",ROUND((2*S7+1.96^2-(1.96*SQRT((1.96^2+4*S7*(1-V7)))))/(2*($Y7+(1.96^2))), 3)))</f>
        <v>2.4E-2</v>
      </c>
      <c r="W8" s="215">
        <f>IF(V7="-","-",IF(ISBLANK(S7), "",ROUND((2*S7+1.96^2+(1.96*SQRT((1.96^2+4*S7*(1-V7)))))/(2*($Y7+(1.96^2))), 3)))</f>
        <v>2.5000000000000001E-2</v>
      </c>
      <c r="X8" s="152"/>
      <c r="Y8" s="181"/>
      <c r="Z8" s="184"/>
      <c r="AA8" s="185"/>
      <c r="AB8" s="126"/>
      <c r="AC8" s="126"/>
      <c r="AD8" s="126"/>
      <c r="AE8" s="126"/>
    </row>
    <row r="9" spans="1:31" s="63" customFormat="1" ht="14.25" customHeight="1" x14ac:dyDescent="0.25">
      <c r="A9" s="183" t="str">
        <f t="shared" ref="A9" si="0">CONCATENATE($C$5,C9)</f>
        <v>LondonAll malignant tumours (excl. NMSC)</v>
      </c>
      <c r="B9" s="62"/>
      <c r="C9" s="154" t="s">
        <v>141</v>
      </c>
      <c r="D9" s="152">
        <f>IF($C9="All tumours (excl. NMSC)", SUMIF(Malignant_EP_suppr!$A$2:$A$10,$C$5&amp;" Total",INDEX(Malignant_EP_suppr!$A$2:$H$10,0,MATCH(D$5,Malignant_EP_suppr!$A$2:$H$2,0))),IF($C9="All malignant tumours (excl. NMSC)",SUMIF(Malignant_EP_suppr!$A$2:$A$10,$C$5&amp;"Malignant",INDEX(Malignant_EP_suppr!$A$2:$H$10,0,MATCH(D$5,Malignant_EP_suppr!$A$2:$H$2,0))),VLOOKUP($A9,TumourType_EP_suppr!$A$5:$H$102,VLOOKUP(D$5,$AC$9:$AD$13,2),FALSE)))</f>
        <v>46800</v>
      </c>
      <c r="E9" s="216">
        <f>IFERROR(IF(D9="&lt;5","-",D9/$X9),"-")</f>
        <v>0.84071352866150506</v>
      </c>
      <c r="F9" s="216"/>
      <c r="G9" s="216">
        <f>IFERROR(IF(D9="&lt;5","-",D9/$Y9),"-")</f>
        <v>0.19737840983855459</v>
      </c>
      <c r="H9" s="217"/>
      <c r="I9" s="152">
        <f>IF($C9="All tumours (excl. NMSC)", SUMIF(Malignant_EP_suppr!$A$2:$A$10,$C$5&amp;" Total",INDEX(Malignant_EP_suppr!$A$2:$H$10,0,MATCH(I$5,Malignant_EP_suppr!$A$2:$H$2,0))),IF($C9="All malignant tumours (excl. NMSC)",SUMIF(Malignant_EP_suppr!$A$2:$A$10,$C$5&amp;"Malignant",INDEX(Malignant_EP_suppr!$A$2:$H$10,0,MATCH(I$5,Malignant_EP_suppr!$A$2:$H$2,0))),VLOOKUP($A9,TumourType_EP_suppr!$A$5:$H$102,VLOOKUP(I$5,$AC$9:$AD$13,2),FALSE)))</f>
        <v>1605</v>
      </c>
      <c r="J9" s="216">
        <f t="shared" ref="J9:J103" si="1">IFERROR(IF(I9="&lt;5","-",I9/$X9),"-")</f>
        <v>2.8832162681660591E-2</v>
      </c>
      <c r="K9" s="216"/>
      <c r="L9" s="216">
        <f>IFERROR(IF(I9="&lt;5","-",I9/$Y9),"-")</f>
        <v>6.769067260488891E-3</v>
      </c>
      <c r="M9" s="221"/>
      <c r="N9" s="152">
        <f>IF($C9="All tumours (excl. NMSC)", SUMIF(Malignant_EP_suppr!$A$2:$A$10,$C$5&amp;" Total",INDEX(Malignant_EP_suppr!$A$2:$H$10,0,MATCH(N$5,Malignant_EP_suppr!$A$2:$H$2,0))),IF($C9="All malignant tumours (excl. NMSC)",SUMIF(Malignant_EP_suppr!$A$2:$A$10,$C$5&amp;"Malignant",INDEX(Malignant_EP_suppr!$A$2:$H$10,0,MATCH(N$5,Malignant_EP_suppr!$A$2:$H$2,0))),VLOOKUP($A9,TumourType_EP_suppr!$A$5:$H$102,VLOOKUP(N$5,$AC$9:$AD$13,2),FALSE)))</f>
        <v>1255</v>
      </c>
      <c r="O9" s="216">
        <f t="shared" ref="O9:O103" si="2">IFERROR(IF(N9="&lt;5","-",N9/$X9),"-")</f>
        <v>2.254477518098694E-2</v>
      </c>
      <c r="P9" s="216"/>
      <c r="Q9" s="216">
        <f>IFERROR(IF(N9="&lt;5","-",N9/$Y9),"-")</f>
        <v>5.2929466740894446E-3</v>
      </c>
      <c r="R9" s="217"/>
      <c r="S9" s="152">
        <f>IF($C9="All tumours (excl. NMSC)", SUMIF(Malignant_EP_suppr!$A$2:$A$10,$C$5&amp;" Total",INDEX(Malignant_EP_suppr!$A$2:$H$10,0,MATCH(S$5,Malignant_EP_suppr!$A$2:$H$2,0))),IF($C9="All malignant tumours (excl. NMSC)",SUMIF(Malignant_EP_suppr!$A$2:$A$10,$C$5&amp;"Malignant",INDEX(Malignant_EP_suppr!$A$2:$H$10,0,MATCH(S$5,Malignant_EP_suppr!$A$2:$H$2,0))),VLOOKUP($A9,TumourType_EP_suppr!$A$5:$H$102,VLOOKUP(S$5,$AC$9:$AD$13,2),FALSE)))</f>
        <v>6007</v>
      </c>
      <c r="T9" s="216">
        <f t="shared" ref="T9:T103" si="3">IFERROR(IF(S9="&lt;5","-",S9/$X9),"-")</f>
        <v>0.10790953347584745</v>
      </c>
      <c r="U9" s="216"/>
      <c r="V9" s="216">
        <f>IFERROR(IF(S9="&lt;5","-",S9/$Y9),"-")</f>
        <v>2.5334446750004219E-2</v>
      </c>
      <c r="W9" s="221"/>
      <c r="X9" s="152">
        <f>IF($C9="All tumours (excl. NMSC)", SUMIF(Malignant_EP_suppr!$A$2:$A$10,$C$5&amp;" Total",INDEX(Malignant_EP_suppr!$A$2:$H$10,0,MATCH(X$5,Malignant_EP_suppr!$A$2:$H$2,0))),IF($C9="All malignant tumours (excl. NMSC)",SUMIF(Malignant_EP_suppr!$A$2:$A$10,$C$5&amp;"Malignant",INDEX(Malignant_EP_suppr!$A$2:$H$10,0,MATCH(X$5,Malignant_EP_suppr!$A$2:$H$2,0))),VLOOKUP($A9,TumourType_EP_suppr!$A$5:$H$102,VLOOKUP(X$5,$AC$9:$AD$13,2),FALSE)))</f>
        <v>55667</v>
      </c>
      <c r="Y9" s="180">
        <f>IFERROR(IF($C9="All tumours (excl. NMSC)", VLOOKUP($Z9,Malignant_all_suppr!$A$4:$D$10,4,FALSE),IF($C9="All malignant tumours (excl. NMSC)",VLOOKUP($Z9,Malignant_all_suppr!$A$4:$D$10,4,FALSE),VLOOKUP($A9,TumourType_all_suppr!$A$4:$D$101,4,FALSE))),0)</f>
        <v>237108</v>
      </c>
      <c r="Z9" s="184" t="str">
        <f>CONCATENATE($C$5,"Malignant")</f>
        <v>LondonMalignant</v>
      </c>
      <c r="AA9" s="185"/>
      <c r="AB9" s="126"/>
      <c r="AC9" s="114" t="s">
        <v>0</v>
      </c>
      <c r="AD9" s="126">
        <v>4</v>
      </c>
      <c r="AE9" s="126"/>
    </row>
    <row r="10" spans="1:31" s="63" customFormat="1" ht="14.25" customHeight="1" x14ac:dyDescent="0.25">
      <c r="A10" s="183"/>
      <c r="B10" s="62"/>
      <c r="C10" s="154"/>
      <c r="D10" s="152"/>
      <c r="E10" s="214">
        <f>IF(E9="-","-",IF(ISBLANK(D9), "",ROUND((2*D9+1.96^2-(1.96*SQRT((1.96^2+4*D9*(1-E9)))))/(2*($X9+(1.96^2))), 3)))</f>
        <v>0.83799999999999997</v>
      </c>
      <c r="F10" s="214">
        <f>IF(E9="-","-",IF(ISBLANK(D9), "",ROUND((2*D9+1.96^2+(1.96*SQRT((1.96^2+4*D9*(1-E9)))))/(2*($X9+(1.96^2))), 3)))</f>
        <v>0.84399999999999997</v>
      </c>
      <c r="G10" s="214">
        <f>IF(G9="-","-",IF(ISBLANK(D9), "",ROUND((2*D9+1.96^2-(1.96*SQRT((1.96^2+4*D9*(1-G9)))))/(2*($Y9+(1.96^2))), 3)))</f>
        <v>0.19600000000000001</v>
      </c>
      <c r="H10" s="215">
        <f>IF(G9="-","-",IF(ISBLANK(D9), "",ROUND((2*D9+1.96^2+(1.96*SQRT((1.96^2+4*D9*(1-G9)))))/(2*($Y9+(1.96^2))), 3)))</f>
        <v>0.19900000000000001</v>
      </c>
      <c r="I10" s="152"/>
      <c r="J10" s="214">
        <f>IF(J9="-","-",IF(ISBLANK(I9), "",ROUND((2*I9+1.96^2-(1.96*SQRT((1.96^2+4*I9*(1-J9)))))/(2*($X9+(1.96^2))), 3)))</f>
        <v>2.7E-2</v>
      </c>
      <c r="K10" s="214">
        <f>IF(J9="-","-",IF(ISBLANK(I9), "",ROUND((2*I9+1.96^2+(1.96*SQRT((1.96^2+4*I9*(1-J9)))))/(2*($X9+(1.96^2))), 3)))</f>
        <v>0.03</v>
      </c>
      <c r="L10" s="214">
        <f>IF(L9="-","-",IF(ISBLANK(I9), "",ROUND((2*I9+1.96^2-(1.96*SQRT((1.96^2+4*I9*(1-L9)))))/(2*($Y9+(1.96^2))), 3)))</f>
        <v>6.0000000000000001E-3</v>
      </c>
      <c r="M10" s="215">
        <f>IF(L9="-","-",IF(ISBLANK(I9), "",ROUND((2*I9+1.96^2+(1.96*SQRT((1.96^2+4*I9*(1-L9)))))/(2*($Y9+(1.96^2))), 3)))</f>
        <v>7.0000000000000001E-3</v>
      </c>
      <c r="N10" s="152"/>
      <c r="O10" s="214">
        <f>IF(O9="-","-",IF(ISBLANK(N9), "",ROUND((2*N9+1.96^2-(1.96*SQRT((1.96^2+4*N9*(1-O9)))))/(2*($X9+(1.96^2))), 3)))</f>
        <v>2.1000000000000001E-2</v>
      </c>
      <c r="P10" s="214">
        <f>IF(O9="-","-",IF(ISBLANK(N9), "",ROUND((2*N9+1.96^2+(1.96*SQRT((1.96^2+4*N9*(1-O9)))))/(2*($X9+(1.96^2))), 3)))</f>
        <v>2.4E-2</v>
      </c>
      <c r="Q10" s="214">
        <f>IF(Q9="-","-",IF(ISBLANK(N9), "",ROUND((2*N9+1.96^2-(1.96*SQRT((1.96^2+4*N9*(1-Q9)))))/(2*($Y9+(1.96^2))), 3)))</f>
        <v>5.0000000000000001E-3</v>
      </c>
      <c r="R10" s="215">
        <f>IF(Q9="-","-",IF(ISBLANK(N9), "",ROUND((2*N9+1.96^2+(1.96*SQRT((1.96^2+4*N9*(1-Q9)))))/(2*($Y9+(1.96^2))), 3)))</f>
        <v>6.0000000000000001E-3</v>
      </c>
      <c r="S10" s="152"/>
      <c r="T10" s="214">
        <f>IF(T9="-","-",IF(ISBLANK(S9), "",ROUND((2*S9+1.96^2-(1.96*SQRT((1.96^2+4*S9*(1-T9)))))/(2*($X9+(1.96^2))), 3)))</f>
        <v>0.105</v>
      </c>
      <c r="U10" s="214">
        <f>IF(T9="-","-",IF(ISBLANK(S9), "",ROUND((2*S9+1.96^2+(1.96*SQRT((1.96^2+4*S9*(1-T9)))))/(2*($X9+(1.96^2))), 3)))</f>
        <v>0.111</v>
      </c>
      <c r="V10" s="214">
        <f>IF(V9="-","-",IF(ISBLANK(S9), "",ROUND((2*S9+1.96^2-(1.96*SQRT((1.96^2+4*S9*(1-V9)))))/(2*($Y9+(1.96^2))), 3)))</f>
        <v>2.5000000000000001E-2</v>
      </c>
      <c r="W10" s="215">
        <f>IF(V9="-","-",IF(ISBLANK(S9), "",ROUND((2*S9+1.96^2+(1.96*SQRT((1.96^2+4*S9*(1-V9)))))/(2*($Y9+(1.96^2))), 3)))</f>
        <v>2.5999999999999999E-2</v>
      </c>
      <c r="X10" s="152"/>
      <c r="Y10" s="181"/>
      <c r="Z10" s="184"/>
      <c r="AA10" s="185"/>
      <c r="AB10" s="126"/>
      <c r="AC10" s="114" t="s">
        <v>1</v>
      </c>
      <c r="AD10" s="126">
        <v>5</v>
      </c>
      <c r="AE10" s="126"/>
    </row>
    <row r="11" spans="1:31" s="63" customFormat="1" ht="14.25" customHeight="1" x14ac:dyDescent="0.25">
      <c r="A11" s="183" t="str">
        <f t="shared" ref="A11" si="4">CONCATENATE($C$5,C11)</f>
        <v>LondonBiliary tract cancer</v>
      </c>
      <c r="B11" s="62"/>
      <c r="C11" s="154" t="s">
        <v>38</v>
      </c>
      <c r="D11" s="152">
        <f>IF($C11="All tumours (excl. NMSC)", SUMIF(Malignant_EP_suppr!$A$2:$A$10,$C$5&amp;" Total",INDEX(Malignant_EP_suppr!$A$2:$H$10,0,MATCH(D$5,Malignant_EP_suppr!$A$2:$H$2,0))),IF($C11="All malignant tumours (excl. NMSC)",SUMIF(Malignant_EP_suppr!$A$2:$A$10,$C$5&amp;"Malignant",INDEX(Malignant_EP_suppr!$A$2:$H$10,0,MATCH(D$5,Malignant_EP_suppr!$A$2:$H$2,0))),VLOOKUP($A11,TumourType_EP_suppr!$A$5:$H$102,VLOOKUP(D$5,$AC$9:$AD$13,2),FALSE)))</f>
        <v>828</v>
      </c>
      <c r="E11" s="216">
        <f>IFERROR(IF(D11="&lt;5","-",D11/$X11),"-")</f>
        <v>0.87341772151898733</v>
      </c>
      <c r="F11" s="216"/>
      <c r="G11" s="216">
        <f>IFERROR(IF(D11="&lt;5","-",D11/$Y11),"-")</f>
        <v>0.43510246978455069</v>
      </c>
      <c r="H11" s="217"/>
      <c r="I11" s="152">
        <f>IF($C11="All tumours (excl. NMSC)", SUMIF(Malignant_EP_suppr!$A$2:$A$10,$C$5&amp;" Total",INDEX(Malignant_EP_suppr!$A$2:$H$10,0,MATCH(I$5,Malignant_EP_suppr!$A$2:$H$2,0))),IF($C11="All malignant tumours (excl. NMSC)",SUMIF(Malignant_EP_suppr!$A$2:$A$10,$C$5&amp;"Malignant",INDEX(Malignant_EP_suppr!$A$2:$H$10,0,MATCH(I$5,Malignant_EP_suppr!$A$2:$H$2,0))),VLOOKUP($A11,TumourType_EP_suppr!$A$5:$H$102,VLOOKUP(I$5,$AC$9:$AD$13,2),FALSE)))</f>
        <v>37</v>
      </c>
      <c r="J11" s="216">
        <f t="shared" si="1"/>
        <v>3.9029535864978905E-2</v>
      </c>
      <c r="K11" s="216"/>
      <c r="L11" s="216">
        <f>IFERROR(IF(I11="&lt;5","-",I11/$Y11),"-")</f>
        <v>1.9442984760903836E-2</v>
      </c>
      <c r="M11" s="221"/>
      <c r="N11" s="152">
        <f>IF($C11="All tumours (excl. NMSC)", SUMIF(Malignant_EP_suppr!$A$2:$A$10,$C$5&amp;" Total",INDEX(Malignant_EP_suppr!$A$2:$H$10,0,MATCH(N$5,Malignant_EP_suppr!$A$2:$H$2,0))),IF($C11="All malignant tumours (excl. NMSC)",SUMIF(Malignant_EP_suppr!$A$2:$A$10,$C$5&amp;"Malignant",INDEX(Malignant_EP_suppr!$A$2:$H$10,0,MATCH(N$5,Malignant_EP_suppr!$A$2:$H$2,0))),VLOOKUP($A11,TumourType_EP_suppr!$A$5:$H$102,VLOOKUP(N$5,$AC$9:$AD$13,2),FALSE)))</f>
        <v>23</v>
      </c>
      <c r="O11" s="216">
        <f t="shared" si="2"/>
        <v>2.4261603375527425E-2</v>
      </c>
      <c r="P11" s="216"/>
      <c r="Q11" s="216">
        <f>IFERROR(IF(N11="&lt;5","-",N11/$Y11),"-")</f>
        <v>1.208617971623752E-2</v>
      </c>
      <c r="R11" s="217"/>
      <c r="S11" s="152">
        <f>IF($C11="All tumours (excl. NMSC)", SUMIF(Malignant_EP_suppr!$A$2:$A$10,$C$5&amp;" Total",INDEX(Malignant_EP_suppr!$A$2:$H$10,0,MATCH(S$5,Malignant_EP_suppr!$A$2:$H$2,0))),IF($C11="All malignant tumours (excl. NMSC)",SUMIF(Malignant_EP_suppr!$A$2:$A$10,$C$5&amp;"Malignant",INDEX(Malignant_EP_suppr!$A$2:$H$10,0,MATCH(S$5,Malignant_EP_suppr!$A$2:$H$2,0))),VLOOKUP($A11,TumourType_EP_suppr!$A$5:$H$102,VLOOKUP(S$5,$AC$9:$AD$13,2),FALSE)))</f>
        <v>60</v>
      </c>
      <c r="T11" s="216">
        <f t="shared" si="3"/>
        <v>6.3291139240506333E-2</v>
      </c>
      <c r="U11" s="216"/>
      <c r="V11" s="216">
        <f>IFERROR(IF(S11="&lt;5","-",S11/$Y11),"-")</f>
        <v>3.1529164477141353E-2</v>
      </c>
      <c r="W11" s="221"/>
      <c r="X11" s="152">
        <f>IF($C11="All tumours (excl. NMSC)", SUMIF(Malignant_EP_suppr!$A$2:$A$10,$C$5&amp;" Total",INDEX(Malignant_EP_suppr!$A$2:$H$10,0,MATCH(X$5,Malignant_EP_suppr!$A$2:$H$2,0))),IF($C11="All malignant tumours (excl. NMSC)",SUMIF(Malignant_EP_suppr!$A$2:$A$10,$C$5&amp;"Malignant",INDEX(Malignant_EP_suppr!$A$2:$H$10,0,MATCH(X$5,Malignant_EP_suppr!$A$2:$H$2,0))),VLOOKUP($A11,TumourType_EP_suppr!$A$5:$H$102,VLOOKUP(X$5,$AC$9:$AD$13,2),FALSE)))</f>
        <v>948</v>
      </c>
      <c r="Y11" s="180">
        <f>IFERROR(IF($C11="All tumours (excl. NMSC)", VLOOKUP($Z11,Malignant_all_suppr!$A$4:$D$10,4,FALSE),IF($C11="All malignant tumours (excl. NMSC)",VLOOKUP($Z11,Malignant_all_suppr!$A$4:$D$10,4,FALSE),VLOOKUP($A11,TumourType_all_suppr!$A$4:$D$101,4,FALSE))),0)</f>
        <v>1903</v>
      </c>
      <c r="Z11" s="126"/>
      <c r="AA11" s="185"/>
      <c r="AB11" s="126"/>
      <c r="AC11" s="114" t="s">
        <v>2</v>
      </c>
      <c r="AD11" s="126">
        <v>6</v>
      </c>
      <c r="AE11" s="126"/>
    </row>
    <row r="12" spans="1:31" s="63" customFormat="1" ht="14.25" customHeight="1" x14ac:dyDescent="0.25">
      <c r="A12" s="183"/>
      <c r="B12" s="62"/>
      <c r="C12" s="154"/>
      <c r="D12" s="152"/>
      <c r="E12" s="214">
        <f>IF(E11="-","-",IF(ISBLANK(D11), "",ROUND((2*D11+1.96^2-(1.96*SQRT((1.96^2+4*D11*(1-E11)))))/(2*($X11+(1.96^2))), 3)))</f>
        <v>0.85099999999999998</v>
      </c>
      <c r="F12" s="214">
        <f>IF(E11="-","-",IF(ISBLANK(D11), "",ROUND((2*D11+1.96^2+(1.96*SQRT((1.96^2+4*D11*(1-E11)))))/(2*($X11+(1.96^2))), 3)))</f>
        <v>0.89300000000000002</v>
      </c>
      <c r="G12" s="214">
        <f>IF(G11="-","-",IF(ISBLANK(D11), "",ROUND((2*D11+1.96^2-(1.96*SQRT((1.96^2+4*D11*(1-G11)))))/(2*($Y11+(1.96^2))), 3)))</f>
        <v>0.41299999999999998</v>
      </c>
      <c r="H12" s="215">
        <f>IF(G11="-","-",IF(ISBLANK(D11), "",ROUND((2*D11+1.96^2+(1.96*SQRT((1.96^2+4*D11*(1-G11)))))/(2*($Y11+(1.96^2))), 3)))</f>
        <v>0.45700000000000002</v>
      </c>
      <c r="I12" s="152"/>
      <c r="J12" s="214">
        <f>IF(J11="-","-",IF(ISBLANK(I11), "",ROUND((2*I11+1.96^2-(1.96*SQRT((1.96^2+4*I11*(1-J11)))))/(2*($X11+(1.96^2))), 3)))</f>
        <v>2.8000000000000001E-2</v>
      </c>
      <c r="K12" s="214">
        <f>IF(J11="-","-",IF(ISBLANK(I11), "",ROUND((2*I11+1.96^2+(1.96*SQRT((1.96^2+4*I11*(1-J11)))))/(2*($X11+(1.96^2))), 3)))</f>
        <v>5.2999999999999999E-2</v>
      </c>
      <c r="L12" s="214">
        <f>IF(L11="-","-",IF(ISBLANK(I11), "",ROUND((2*I11+1.96^2-(1.96*SQRT((1.96^2+4*I11*(1-L11)))))/(2*($Y11+(1.96^2))), 3)))</f>
        <v>1.4E-2</v>
      </c>
      <c r="M12" s="215">
        <f>IF(L11="-","-",IF(ISBLANK(I11), "",ROUND((2*I11+1.96^2+(1.96*SQRT((1.96^2+4*I11*(1-L11)))))/(2*($Y11+(1.96^2))), 3)))</f>
        <v>2.7E-2</v>
      </c>
      <c r="N12" s="152"/>
      <c r="O12" s="214">
        <f>IF(O11="-","-",IF(ISBLANK(N11), "",ROUND((2*N11+1.96^2-(1.96*SQRT((1.96^2+4*N11*(1-O11)))))/(2*($X11+(1.96^2))), 3)))</f>
        <v>1.6E-2</v>
      </c>
      <c r="P12" s="214">
        <f>IF(O11="-","-",IF(ISBLANK(N11), "",ROUND((2*N11+1.96^2+(1.96*SQRT((1.96^2+4*N11*(1-O11)))))/(2*($X11+(1.96^2))), 3)))</f>
        <v>3.5999999999999997E-2</v>
      </c>
      <c r="Q12" s="214">
        <f>IF(Q11="-","-",IF(ISBLANK(N11), "",ROUND((2*N11+1.96^2-(1.96*SQRT((1.96^2+4*N11*(1-Q11)))))/(2*($Y11+(1.96^2))), 3)))</f>
        <v>8.0000000000000002E-3</v>
      </c>
      <c r="R12" s="215">
        <f>IF(Q11="-","-",IF(ISBLANK(N11), "",ROUND((2*N11+1.96^2+(1.96*SQRT((1.96^2+4*N11*(1-Q11)))))/(2*($Y11+(1.96^2))), 3)))</f>
        <v>1.7999999999999999E-2</v>
      </c>
      <c r="S12" s="152"/>
      <c r="T12" s="214">
        <f>IF(T11="-","-",IF(ISBLANK(S11), "",ROUND((2*S11+1.96^2-(1.96*SQRT((1.96^2+4*S11*(1-T11)))))/(2*($X11+(1.96^2))), 3)))</f>
        <v>4.9000000000000002E-2</v>
      </c>
      <c r="U12" s="214">
        <f>IF(T11="-","-",IF(ISBLANK(S11), "",ROUND((2*S11+1.96^2+(1.96*SQRT((1.96^2+4*S11*(1-T11)))))/(2*($X11+(1.96^2))), 3)))</f>
        <v>8.1000000000000003E-2</v>
      </c>
      <c r="V12" s="214">
        <f>IF(V11="-","-",IF(ISBLANK(S11), "",ROUND((2*S11+1.96^2-(1.96*SQRT((1.96^2+4*S11*(1-V11)))))/(2*($Y11+(1.96^2))), 3)))</f>
        <v>2.5000000000000001E-2</v>
      </c>
      <c r="W12" s="215">
        <f>IF(V11="-","-",IF(ISBLANK(S11), "",ROUND((2*S11+1.96^2+(1.96*SQRT((1.96^2+4*S11*(1-V11)))))/(2*($Y11+(1.96^2))), 3)))</f>
        <v>0.04</v>
      </c>
      <c r="X12" s="152"/>
      <c r="Y12" s="181"/>
      <c r="Z12" s="126"/>
      <c r="AA12" s="185"/>
      <c r="AB12" s="126"/>
      <c r="AC12" s="114" t="s">
        <v>3</v>
      </c>
      <c r="AD12" s="126">
        <v>7</v>
      </c>
      <c r="AE12" s="126"/>
    </row>
    <row r="13" spans="1:31" s="63" customFormat="1" ht="14.25" customHeight="1" x14ac:dyDescent="0.25">
      <c r="A13" s="183" t="str">
        <f t="shared" ref="A13" si="5">CONCATENATE($C$5,C13)</f>
        <v>LondonBladder</v>
      </c>
      <c r="B13" s="62"/>
      <c r="C13" s="154" t="s">
        <v>14</v>
      </c>
      <c r="D13" s="152">
        <f>IF($C13="All tumours (excl. NMSC)", SUMIF(Malignant_EP_suppr!$A$2:$A$10,$C$5&amp;" Total",INDEX(Malignant_EP_suppr!$A$2:$H$10,0,MATCH(D$5,Malignant_EP_suppr!$A$2:$H$2,0))),IF($C13="All malignant tumours (excl. NMSC)",SUMIF(Malignant_EP_suppr!$A$2:$A$10,$C$5&amp;"Malignant",INDEX(Malignant_EP_suppr!$A$2:$H$10,0,MATCH(D$5,Malignant_EP_suppr!$A$2:$H$2,0))),VLOOKUP($A13,TumourType_EP_suppr!$A$5:$H$102,VLOOKUP(D$5,$AC$9:$AD$13,2),FALSE)))</f>
        <v>1307</v>
      </c>
      <c r="E13" s="216">
        <f>IFERROR(IF(D13="&lt;5","-",D13/$X13),"-")</f>
        <v>0.817385866166354</v>
      </c>
      <c r="F13" s="216"/>
      <c r="G13" s="216">
        <f>IFERROR(IF(D13="&lt;5","-",D13/$Y13),"-")</f>
        <v>0.18099986151502562</v>
      </c>
      <c r="H13" s="217"/>
      <c r="I13" s="152">
        <f>IF($C13="All tumours (excl. NMSC)", SUMIF(Malignant_EP_suppr!$A$2:$A$10,$C$5&amp;" Total",INDEX(Malignant_EP_suppr!$A$2:$H$10,0,MATCH(I$5,Malignant_EP_suppr!$A$2:$H$2,0))),IF($C13="All malignant tumours (excl. NMSC)",SUMIF(Malignant_EP_suppr!$A$2:$A$10,$C$5&amp;"Malignant",INDEX(Malignant_EP_suppr!$A$2:$H$10,0,MATCH(I$5,Malignant_EP_suppr!$A$2:$H$2,0))),VLOOKUP($A13,TumourType_EP_suppr!$A$5:$H$102,VLOOKUP(I$5,$AC$9:$AD$13,2),FALSE)))</f>
        <v>22</v>
      </c>
      <c r="J13" s="216">
        <f t="shared" si="1"/>
        <v>1.3758599124452783E-2</v>
      </c>
      <c r="K13" s="216"/>
      <c r="L13" s="216">
        <f>IFERROR(IF(I13="&lt;5","-",I13/$Y13),"-")</f>
        <v>3.0466694363661543E-3</v>
      </c>
      <c r="M13" s="221"/>
      <c r="N13" s="152">
        <f>IF($C13="All tumours (excl. NMSC)", SUMIF(Malignant_EP_suppr!$A$2:$A$10,$C$5&amp;" Total",INDEX(Malignant_EP_suppr!$A$2:$H$10,0,MATCH(N$5,Malignant_EP_suppr!$A$2:$H$2,0))),IF($C13="All malignant tumours (excl. NMSC)",SUMIF(Malignant_EP_suppr!$A$2:$A$10,$C$5&amp;"Malignant",INDEX(Malignant_EP_suppr!$A$2:$H$10,0,MATCH(N$5,Malignant_EP_suppr!$A$2:$H$2,0))),VLOOKUP($A13,TumourType_EP_suppr!$A$5:$H$102,VLOOKUP(N$5,$AC$9:$AD$13,2),FALSE)))</f>
        <v>36</v>
      </c>
      <c r="O13" s="216">
        <f t="shared" si="2"/>
        <v>2.2514071294559099E-2</v>
      </c>
      <c r="P13" s="216"/>
      <c r="Q13" s="216">
        <f>IFERROR(IF(N13="&lt;5","-",N13/$Y13),"-")</f>
        <v>4.9854590776900708E-3</v>
      </c>
      <c r="R13" s="217"/>
      <c r="S13" s="152">
        <f>IF($C13="All tumours (excl. NMSC)", SUMIF(Malignant_EP_suppr!$A$2:$A$10,$C$5&amp;" Total",INDEX(Malignant_EP_suppr!$A$2:$H$10,0,MATCH(S$5,Malignant_EP_suppr!$A$2:$H$2,0))),IF($C13="All malignant tumours (excl. NMSC)",SUMIF(Malignant_EP_suppr!$A$2:$A$10,$C$5&amp;"Malignant",INDEX(Malignant_EP_suppr!$A$2:$H$10,0,MATCH(S$5,Malignant_EP_suppr!$A$2:$H$2,0))),VLOOKUP($A13,TumourType_EP_suppr!$A$5:$H$102,VLOOKUP(S$5,$AC$9:$AD$13,2),FALSE)))</f>
        <v>234</v>
      </c>
      <c r="T13" s="216">
        <f t="shared" si="3"/>
        <v>0.14634146341463414</v>
      </c>
      <c r="U13" s="216"/>
      <c r="V13" s="216">
        <f>IFERROR(IF(S13="&lt;5","-",S13/$Y13),"-")</f>
        <v>3.2405484004985462E-2</v>
      </c>
      <c r="W13" s="221"/>
      <c r="X13" s="152">
        <f>IF($C13="All tumours (excl. NMSC)", SUMIF(Malignant_EP_suppr!$A$2:$A$10,$C$5&amp;" Total",INDEX(Malignant_EP_suppr!$A$2:$H$10,0,MATCH(X$5,Malignant_EP_suppr!$A$2:$H$2,0))),IF($C13="All malignant tumours (excl. NMSC)",SUMIF(Malignant_EP_suppr!$A$2:$A$10,$C$5&amp;"Malignant",INDEX(Malignant_EP_suppr!$A$2:$H$10,0,MATCH(X$5,Malignant_EP_suppr!$A$2:$H$2,0))),VLOOKUP($A13,TumourType_EP_suppr!$A$5:$H$102,VLOOKUP(X$5,$AC$9:$AD$13,2),FALSE)))</f>
        <v>1599</v>
      </c>
      <c r="Y13" s="180">
        <f>IFERROR(IF($C13="All tumours (excl. NMSC)", VLOOKUP($Z13,Malignant_all_suppr!$A$4:$D$10,4,FALSE),IF($C13="All malignant tumours (excl. NMSC)",VLOOKUP($Z13,Malignant_all_suppr!$A$4:$D$10,4,FALSE),VLOOKUP($A13,TumourType_all_suppr!$A$4:$D$101,4,FALSE))),0)</f>
        <v>7221</v>
      </c>
      <c r="Z13" s="126"/>
      <c r="AA13" s="126"/>
      <c r="AB13" s="126"/>
      <c r="AC13" s="114" t="s">
        <v>143</v>
      </c>
      <c r="AD13" s="126">
        <v>8</v>
      </c>
      <c r="AE13" s="126"/>
    </row>
    <row r="14" spans="1:31" s="63" customFormat="1" ht="14.25" customHeight="1" x14ac:dyDescent="0.25">
      <c r="A14" s="183"/>
      <c r="B14" s="62"/>
      <c r="C14" s="154"/>
      <c r="D14" s="152"/>
      <c r="E14" s="214">
        <f>IF(E13="-","-",IF(ISBLANK(D13), "",ROUND((2*D13+1.96^2-(1.96*SQRT((1.96^2+4*D13*(1-E13)))))/(2*($X13+(1.96^2))), 3)))</f>
        <v>0.79800000000000004</v>
      </c>
      <c r="F14" s="214">
        <f>IF(E13="-","-",IF(ISBLANK(D13), "",ROUND((2*D13+1.96^2+(1.96*SQRT((1.96^2+4*D13*(1-E13)))))/(2*($X13+(1.96^2))), 3)))</f>
        <v>0.83599999999999997</v>
      </c>
      <c r="G14" s="214">
        <f>IF(G13="-","-",IF(ISBLANK(D13), "",ROUND((2*D13+1.96^2-(1.96*SQRT((1.96^2+4*D13*(1-G13)))))/(2*($Y13+(1.96^2))), 3)))</f>
        <v>0.17199999999999999</v>
      </c>
      <c r="H14" s="215">
        <f>IF(G13="-","-",IF(ISBLANK(D13), "",ROUND((2*D13+1.96^2+(1.96*SQRT((1.96^2+4*D13*(1-G13)))))/(2*($Y13+(1.96^2))), 3)))</f>
        <v>0.19</v>
      </c>
      <c r="I14" s="152"/>
      <c r="J14" s="214">
        <f>IF(J13="-","-",IF(ISBLANK(I13), "",ROUND((2*I13+1.96^2-(1.96*SQRT((1.96^2+4*I13*(1-J13)))))/(2*($X13+(1.96^2))), 3)))</f>
        <v>8.9999999999999993E-3</v>
      </c>
      <c r="K14" s="214">
        <f>IF(J13="-","-",IF(ISBLANK(I13), "",ROUND((2*I13+1.96^2+(1.96*SQRT((1.96^2+4*I13*(1-J13)))))/(2*($X13+(1.96^2))), 3)))</f>
        <v>2.1000000000000001E-2</v>
      </c>
      <c r="L14" s="214">
        <f>IF(L13="-","-",IF(ISBLANK(I13), "",ROUND((2*I13+1.96^2-(1.96*SQRT((1.96^2+4*I13*(1-L13)))))/(2*($Y13+(1.96^2))), 3)))</f>
        <v>2E-3</v>
      </c>
      <c r="M14" s="215">
        <f>IF(L13="-","-",IF(ISBLANK(I13), "",ROUND((2*I13+1.96^2+(1.96*SQRT((1.96^2+4*I13*(1-L13)))))/(2*($Y13+(1.96^2))), 3)))</f>
        <v>5.0000000000000001E-3</v>
      </c>
      <c r="N14" s="152"/>
      <c r="O14" s="214">
        <f>IF(O13="-","-",IF(ISBLANK(N13), "",ROUND((2*N13+1.96^2-(1.96*SQRT((1.96^2+4*N13*(1-O13)))))/(2*($X13+(1.96^2))), 3)))</f>
        <v>1.6E-2</v>
      </c>
      <c r="P14" s="214">
        <f>IF(O13="-","-",IF(ISBLANK(N13), "",ROUND((2*N13+1.96^2+(1.96*SQRT((1.96^2+4*N13*(1-O13)))))/(2*($X13+(1.96^2))), 3)))</f>
        <v>3.1E-2</v>
      </c>
      <c r="Q14" s="214">
        <f>IF(Q13="-","-",IF(ISBLANK(N13), "",ROUND((2*N13+1.96^2-(1.96*SQRT((1.96^2+4*N13*(1-Q13)))))/(2*($Y13+(1.96^2))), 3)))</f>
        <v>4.0000000000000001E-3</v>
      </c>
      <c r="R14" s="215">
        <f>IF(Q13="-","-",IF(ISBLANK(N13), "",ROUND((2*N13+1.96^2+(1.96*SQRT((1.96^2+4*N13*(1-Q13)))))/(2*($Y13+(1.96^2))), 3)))</f>
        <v>7.0000000000000001E-3</v>
      </c>
      <c r="S14" s="152"/>
      <c r="T14" s="214">
        <f>IF(T13="-","-",IF(ISBLANK(S13), "",ROUND((2*S13+1.96^2-(1.96*SQRT((1.96^2+4*S13*(1-T13)))))/(2*($X13+(1.96^2))), 3)))</f>
        <v>0.13</v>
      </c>
      <c r="U14" s="214">
        <f>IF(T13="-","-",IF(ISBLANK(S13), "",ROUND((2*S13+1.96^2+(1.96*SQRT((1.96^2+4*S13*(1-T13)))))/(2*($X13+(1.96^2))), 3)))</f>
        <v>0.16500000000000001</v>
      </c>
      <c r="V14" s="214">
        <f>IF(V13="-","-",IF(ISBLANK(S13), "",ROUND((2*S13+1.96^2-(1.96*SQRT((1.96^2+4*S13*(1-V13)))))/(2*($Y13+(1.96^2))), 3)))</f>
        <v>2.9000000000000001E-2</v>
      </c>
      <c r="W14" s="215">
        <f>IF(V13="-","-",IF(ISBLANK(S13), "",ROUND((2*S13+1.96^2+(1.96*SQRT((1.96^2+4*S13*(1-V13)))))/(2*($Y13+(1.96^2))), 3)))</f>
        <v>3.6999999999999998E-2</v>
      </c>
      <c r="X14" s="152"/>
      <c r="Y14" s="181"/>
      <c r="Z14" s="126"/>
      <c r="AA14" s="126"/>
      <c r="AB14" s="126"/>
      <c r="AC14" s="126"/>
      <c r="AD14" s="126"/>
      <c r="AE14" s="126"/>
    </row>
    <row r="15" spans="1:31" s="63" customFormat="1" ht="14.25" customHeight="1" x14ac:dyDescent="0.25">
      <c r="A15" s="183" t="str">
        <f t="shared" ref="A15" si="6">CONCATENATE($C$5,C15)</f>
        <v>LondonBladder (in-situ)</v>
      </c>
      <c r="B15" s="62"/>
      <c r="C15" s="154" t="s">
        <v>94</v>
      </c>
      <c r="D15" s="152">
        <f>IF($C15="All tumours (excl. NMSC)", SUMIF(Malignant_EP_suppr!$A$2:$A$10,$C$5&amp;" Total",INDEX(Malignant_EP_suppr!$A$2:$H$10,0,MATCH(D$5,Malignant_EP_suppr!$A$2:$H$2,0))),IF($C15="All malignant tumours (excl. NMSC)",SUMIF(Malignant_EP_suppr!$A$2:$A$10,$C$5&amp;"Malignant",INDEX(Malignant_EP_suppr!$A$2:$H$10,0,MATCH(D$5,Malignant_EP_suppr!$A$2:$H$2,0))),VLOOKUP($A15,TumourType_EP_suppr!$A$5:$H$102,VLOOKUP(D$5,$AC$9:$AD$13,2),FALSE)))</f>
        <v>309</v>
      </c>
      <c r="E15" s="216">
        <f>IFERROR(IF(D15="&lt;5","-",D15/$X15),"-")</f>
        <v>0.6836283185840708</v>
      </c>
      <c r="F15" s="216"/>
      <c r="G15" s="216">
        <f>IFERROR(IF(D15="&lt;5","-",D15/$Y15),"-")</f>
        <v>6.6825259515570931E-2</v>
      </c>
      <c r="H15" s="217"/>
      <c r="I15" s="152" t="str">
        <f>IF($C15="All tumours (excl. NMSC)", SUMIF(Malignant_EP_suppr!$A$2:$A$10,$C$5&amp;" Total",INDEX(Malignant_EP_suppr!$A$2:$H$10,0,MATCH(I$5,Malignant_EP_suppr!$A$2:$H$2,0))),IF($C15="All malignant tumours (excl. NMSC)",SUMIF(Malignant_EP_suppr!$A$2:$A$10,$C$5&amp;"Malignant",INDEX(Malignant_EP_suppr!$A$2:$H$10,0,MATCH(I$5,Malignant_EP_suppr!$A$2:$H$2,0))),VLOOKUP($A15,TumourType_EP_suppr!$A$5:$H$102,VLOOKUP(I$5,$AC$9:$AD$13,2),FALSE)))</f>
        <v>*</v>
      </c>
      <c r="J15" s="216" t="str">
        <f t="shared" si="1"/>
        <v>-</v>
      </c>
      <c r="K15" s="216"/>
      <c r="L15" s="216" t="str">
        <f>IFERROR(IF(I15="&lt;5","-",I15/$Y15),"-")</f>
        <v>-</v>
      </c>
      <c r="M15" s="221"/>
      <c r="N15" s="152" t="str">
        <f>IF($C15="All tumours (excl. NMSC)", SUMIF(Malignant_EP_suppr!$A$2:$A$10,$C$5&amp;" Total",INDEX(Malignant_EP_suppr!$A$2:$H$10,0,MATCH(N$5,Malignant_EP_suppr!$A$2:$H$2,0))),IF($C15="All malignant tumours (excl. NMSC)",SUMIF(Malignant_EP_suppr!$A$2:$A$10,$C$5&amp;"Malignant",INDEX(Malignant_EP_suppr!$A$2:$H$10,0,MATCH(N$5,Malignant_EP_suppr!$A$2:$H$2,0))),VLOOKUP($A15,TumourType_EP_suppr!$A$5:$H$102,VLOOKUP(N$5,$AC$9:$AD$13,2),FALSE)))</f>
        <v>*</v>
      </c>
      <c r="O15" s="216" t="str">
        <f t="shared" si="2"/>
        <v>-</v>
      </c>
      <c r="P15" s="216"/>
      <c r="Q15" s="216" t="str">
        <f>IFERROR(IF(N15="&lt;5","-",N15/$Y15),"-")</f>
        <v>-</v>
      </c>
      <c r="R15" s="217"/>
      <c r="S15" s="152">
        <f>IF($C15="All tumours (excl. NMSC)", SUMIF(Malignant_EP_suppr!$A$2:$A$10,$C$5&amp;" Total",INDEX(Malignant_EP_suppr!$A$2:$H$10,0,MATCH(S$5,Malignant_EP_suppr!$A$2:$H$2,0))),IF($C15="All malignant tumours (excl. NMSC)",SUMIF(Malignant_EP_suppr!$A$2:$A$10,$C$5&amp;"Malignant",INDEX(Malignant_EP_suppr!$A$2:$H$10,0,MATCH(S$5,Malignant_EP_suppr!$A$2:$H$2,0))),VLOOKUP($A15,TumourType_EP_suppr!$A$5:$H$102,VLOOKUP(S$5,$AC$9:$AD$13,2),FALSE)))</f>
        <v>122</v>
      </c>
      <c r="T15" s="216">
        <f t="shared" si="3"/>
        <v>0.26991150442477874</v>
      </c>
      <c r="U15" s="216"/>
      <c r="V15" s="216">
        <f>IFERROR(IF(S15="&lt;5","-",S15/$Y15),"-")</f>
        <v>2.6384083044982697E-2</v>
      </c>
      <c r="W15" s="221"/>
      <c r="X15" s="152">
        <f>IF($C15="All tumours (excl. NMSC)", SUMIF(Malignant_EP_suppr!$A$2:$A$10,$C$5&amp;" Total",INDEX(Malignant_EP_suppr!$A$2:$H$10,0,MATCH(X$5,Malignant_EP_suppr!$A$2:$H$2,0))),IF($C15="All malignant tumours (excl. NMSC)",SUMIF(Malignant_EP_suppr!$A$2:$A$10,$C$5&amp;"Malignant",INDEX(Malignant_EP_suppr!$A$2:$H$10,0,MATCH(X$5,Malignant_EP_suppr!$A$2:$H$2,0))),VLOOKUP($A15,TumourType_EP_suppr!$A$5:$H$102,VLOOKUP(X$5,$AC$9:$AD$13,2),FALSE)))</f>
        <v>452</v>
      </c>
      <c r="Y15" s="180">
        <f>IFERROR(IF($C15="All tumours (excl. NMSC)", VLOOKUP($Z15,Malignant_all_suppr!$A$4:$D$10,4,FALSE),IF($C15="All malignant tumours (excl. NMSC)",VLOOKUP($Z15,Malignant_all_suppr!$A$4:$D$10,4,FALSE),VLOOKUP($A15,TumourType_all_suppr!$A$4:$D$101,4,FALSE))),0)</f>
        <v>4624</v>
      </c>
      <c r="Z15" s="133"/>
      <c r="AA15" s="132"/>
      <c r="AB15" s="133"/>
      <c r="AC15" s="133"/>
      <c r="AD15" s="133"/>
    </row>
    <row r="16" spans="1:31" s="63" customFormat="1" ht="14.25" customHeight="1" x14ac:dyDescent="0.25">
      <c r="A16" s="183"/>
      <c r="B16" s="62"/>
      <c r="C16" s="154"/>
      <c r="D16" s="152"/>
      <c r="E16" s="214">
        <f>IF(E15="-","-",IF(ISBLANK(D15), "",ROUND((2*D15+1.96^2-(1.96*SQRT((1.96^2+4*D15*(1-E15)))))/(2*($X15+(1.96^2))), 3)))</f>
        <v>0.63900000000000001</v>
      </c>
      <c r="F16" s="214">
        <f>IF(E15="-","-",IF(ISBLANK(D15), "",ROUND((2*D15+1.96^2+(1.96*SQRT((1.96^2+4*D15*(1-E15)))))/(2*($X15+(1.96^2))), 3)))</f>
        <v>0.72499999999999998</v>
      </c>
      <c r="G16" s="214">
        <f>IF(G15="-","-",IF(ISBLANK(D15), "",ROUND((2*D15+1.96^2-(1.96*SQRT((1.96^2+4*D15*(1-G15)))))/(2*($Y15+(1.96^2))), 3)))</f>
        <v>0.06</v>
      </c>
      <c r="H16" s="215">
        <f>IF(G15="-","-",IF(ISBLANK(D15), "",ROUND((2*D15+1.96^2+(1.96*SQRT((1.96^2+4*D15*(1-G15)))))/(2*($Y15+(1.96^2))), 3)))</f>
        <v>7.3999999999999996E-2</v>
      </c>
      <c r="I16" s="152"/>
      <c r="J16" s="214" t="str">
        <f>IF(J15="-","-",IF(ISBLANK(I15), "",ROUND((2*I15+1.96^2-(1.96*SQRT((1.96^2+4*I15*(1-J15)))))/(2*($X15+(1.96^2))), 3)))</f>
        <v>-</v>
      </c>
      <c r="K16" s="214" t="str">
        <f>IF(J15="-","-",IF(ISBLANK(I15), "",ROUND((2*I15+1.96^2+(1.96*SQRT((1.96^2+4*I15*(1-J15)))))/(2*($X15+(1.96^2))), 3)))</f>
        <v>-</v>
      </c>
      <c r="L16" s="214" t="str">
        <f>IF(L15="-","-",IF(ISBLANK(I15), "",ROUND((2*I15+1.96^2-(1.96*SQRT((1.96^2+4*I15*(1-L15)))))/(2*($Y15+(1.96^2))), 3)))</f>
        <v>-</v>
      </c>
      <c r="M16" s="215" t="str">
        <f>IF(L15="-","-",IF(ISBLANK(I15), "",ROUND((2*I15+1.96^2+(1.96*SQRT((1.96^2+4*I15*(1-L15)))))/(2*($Y15+(1.96^2))), 3)))</f>
        <v>-</v>
      </c>
      <c r="N16" s="152"/>
      <c r="O16" s="214" t="str">
        <f>IF(O15="-","-",IF(ISBLANK(N15), "",ROUND((2*N15+1.96^2-(1.96*SQRT((1.96^2+4*N15*(1-O15)))))/(2*($X15+(1.96^2))), 3)))</f>
        <v>-</v>
      </c>
      <c r="P16" s="214" t="str">
        <f>IF(O15="-","-",IF(ISBLANK(N15), "",ROUND((2*N15+1.96^2+(1.96*SQRT((1.96^2+4*N15*(1-O15)))))/(2*($X15+(1.96^2))), 3)))</f>
        <v>-</v>
      </c>
      <c r="Q16" s="214" t="str">
        <f>IF(Q15="-","-",IF(ISBLANK(N15), "",ROUND((2*N15+1.96^2-(1.96*SQRT((1.96^2+4*N15*(1-Q15)))))/(2*($Y15+(1.96^2))), 3)))</f>
        <v>-</v>
      </c>
      <c r="R16" s="215" t="str">
        <f>IF(Q15="-","-",IF(ISBLANK(N15), "",ROUND((2*N15+1.96^2+(1.96*SQRT((1.96^2+4*N15*(1-Q15)))))/(2*($Y15+(1.96^2))), 3)))</f>
        <v>-</v>
      </c>
      <c r="S16" s="152"/>
      <c r="T16" s="214">
        <f>IF(T15="-","-",IF(ISBLANK(S15), "",ROUND((2*S15+1.96^2-(1.96*SQRT((1.96^2+4*S15*(1-T15)))))/(2*($X15+(1.96^2))), 3)))</f>
        <v>0.23100000000000001</v>
      </c>
      <c r="U16" s="214">
        <f>IF(T15="-","-",IF(ISBLANK(S15), "",ROUND((2*S15+1.96^2+(1.96*SQRT((1.96^2+4*S15*(1-T15)))))/(2*($X15+(1.96^2))), 3)))</f>
        <v>0.313</v>
      </c>
      <c r="V16" s="214">
        <f>IF(V15="-","-",IF(ISBLANK(S15), "",ROUND((2*S15+1.96^2-(1.96*SQRT((1.96^2+4*S15*(1-V15)))))/(2*($Y15+(1.96^2))), 3)))</f>
        <v>2.1999999999999999E-2</v>
      </c>
      <c r="W16" s="215">
        <f>IF(V15="-","-",IF(ISBLANK(S15), "",ROUND((2*S15+1.96^2+(1.96*SQRT((1.96^2+4*S15*(1-V15)))))/(2*($Y15+(1.96^2))), 3)))</f>
        <v>3.1E-2</v>
      </c>
      <c r="X16" s="152"/>
      <c r="Y16" s="181"/>
      <c r="Z16" s="133"/>
      <c r="AA16" s="132"/>
      <c r="AB16" s="133"/>
      <c r="AC16" s="133"/>
      <c r="AD16" s="133"/>
    </row>
    <row r="17" spans="1:30" s="63" customFormat="1" ht="14.25" customHeight="1" x14ac:dyDescent="0.25">
      <c r="A17" s="183" t="str">
        <f t="shared" ref="A17" si="7">CONCATENATE($C$5,C17)</f>
        <v>LondonBrain</v>
      </c>
      <c r="B17" s="62"/>
      <c r="C17" s="154" t="s">
        <v>15</v>
      </c>
      <c r="D17" s="152">
        <f>IF($C17="All tumours (excl. NMSC)", SUMIF(Malignant_EP_suppr!$A$2:$A$10,$C$5&amp;" Total",INDEX(Malignant_EP_suppr!$A$2:$H$10,0,MATCH(D$5,Malignant_EP_suppr!$A$2:$H$2,0))),IF($C17="All malignant tumours (excl. NMSC)",SUMIF(Malignant_EP_suppr!$A$2:$A$10,$C$5&amp;"Malignant",INDEX(Malignant_EP_suppr!$A$2:$H$10,0,MATCH(D$5,Malignant_EP_suppr!$A$2:$H$2,0))),VLOOKUP($A17,TumourType_EP_suppr!$A$5:$H$102,VLOOKUP(D$5,$AC$9:$AD$13,2),FALSE)))</f>
        <v>1799</v>
      </c>
      <c r="E17" s="216">
        <f>IFERROR(IF(D17="&lt;5","-",D17/$X17),"-")</f>
        <v>0.76651043885811676</v>
      </c>
      <c r="F17" s="216"/>
      <c r="G17" s="216">
        <f>IFERROR(IF(D17="&lt;5","-",D17/$Y17),"-")</f>
        <v>0.4450766947055913</v>
      </c>
      <c r="H17" s="217"/>
      <c r="I17" s="152">
        <f>IF($C17="All tumours (excl. NMSC)", SUMIF(Malignant_EP_suppr!$A$2:$A$10,$C$5&amp;" Total",INDEX(Malignant_EP_suppr!$A$2:$H$10,0,MATCH(I$5,Malignant_EP_suppr!$A$2:$H$2,0))),IF($C17="All malignant tumours (excl. NMSC)",SUMIF(Malignant_EP_suppr!$A$2:$A$10,$C$5&amp;"Malignant",INDEX(Malignant_EP_suppr!$A$2:$H$10,0,MATCH(I$5,Malignant_EP_suppr!$A$2:$H$2,0))),VLOOKUP($A17,TumourType_EP_suppr!$A$5:$H$102,VLOOKUP(I$5,$AC$9:$AD$13,2),FALSE)))</f>
        <v>74</v>
      </c>
      <c r="J17" s="216">
        <f t="shared" si="1"/>
        <v>3.1529612270984234E-2</v>
      </c>
      <c r="K17" s="216"/>
      <c r="L17" s="216">
        <f>IFERROR(IF(I17="&lt;5","-",I17/$Y17),"-")</f>
        <v>1.830776843146957E-2</v>
      </c>
      <c r="M17" s="221"/>
      <c r="N17" s="152">
        <f>IF($C17="All tumours (excl. NMSC)", SUMIF(Malignant_EP_suppr!$A$2:$A$10,$C$5&amp;" Total",INDEX(Malignant_EP_suppr!$A$2:$H$10,0,MATCH(N$5,Malignant_EP_suppr!$A$2:$H$2,0))),IF($C17="All malignant tumours (excl. NMSC)",SUMIF(Malignant_EP_suppr!$A$2:$A$10,$C$5&amp;"Malignant",INDEX(Malignant_EP_suppr!$A$2:$H$10,0,MATCH(N$5,Malignant_EP_suppr!$A$2:$H$2,0))),VLOOKUP($A17,TumourType_EP_suppr!$A$5:$H$102,VLOOKUP(N$5,$AC$9:$AD$13,2),FALSE)))</f>
        <v>66</v>
      </c>
      <c r="O17" s="216">
        <f t="shared" si="2"/>
        <v>2.812100553898594E-2</v>
      </c>
      <c r="P17" s="216"/>
      <c r="Q17" s="216">
        <f>IFERROR(IF(N17="&lt;5","-",N17/$Y17),"-")</f>
        <v>1.6328550222662049E-2</v>
      </c>
      <c r="R17" s="217"/>
      <c r="S17" s="152">
        <f>IF($C17="All tumours (excl. NMSC)", SUMIF(Malignant_EP_suppr!$A$2:$A$10,$C$5&amp;" Total",INDEX(Malignant_EP_suppr!$A$2:$H$10,0,MATCH(S$5,Malignant_EP_suppr!$A$2:$H$2,0))),IF($C17="All malignant tumours (excl. NMSC)",SUMIF(Malignant_EP_suppr!$A$2:$A$10,$C$5&amp;"Malignant",INDEX(Malignant_EP_suppr!$A$2:$H$10,0,MATCH(S$5,Malignant_EP_suppr!$A$2:$H$2,0))),VLOOKUP($A17,TumourType_EP_suppr!$A$5:$H$102,VLOOKUP(S$5,$AC$9:$AD$13,2),FALSE)))</f>
        <v>408</v>
      </c>
      <c r="T17" s="216">
        <f t="shared" si="3"/>
        <v>0.17383894333191308</v>
      </c>
      <c r="U17" s="216"/>
      <c r="V17" s="216">
        <f>IFERROR(IF(S17="&lt;5","-",S17/$Y17),"-")</f>
        <v>0.10094012864918357</v>
      </c>
      <c r="W17" s="221"/>
      <c r="X17" s="152">
        <f>IF($C17="All tumours (excl. NMSC)", SUMIF(Malignant_EP_suppr!$A$2:$A$10,$C$5&amp;" Total",INDEX(Malignant_EP_suppr!$A$2:$H$10,0,MATCH(X$5,Malignant_EP_suppr!$A$2:$H$2,0))),IF($C17="All malignant tumours (excl. NMSC)",SUMIF(Malignant_EP_suppr!$A$2:$A$10,$C$5&amp;"Malignant",INDEX(Malignant_EP_suppr!$A$2:$H$10,0,MATCH(X$5,Malignant_EP_suppr!$A$2:$H$2,0))),VLOOKUP($A17,TumourType_EP_suppr!$A$5:$H$102,VLOOKUP(X$5,$AC$9:$AD$13,2),FALSE)))</f>
        <v>2347</v>
      </c>
      <c r="Y17" s="180">
        <f>IFERROR(IF($C17="All tumours (excl. NMSC)", VLOOKUP($Z17,Malignant_all_suppr!$A$4:$D$10,4,FALSE),IF($C17="All malignant tumours (excl. NMSC)",VLOOKUP($Z17,Malignant_all_suppr!$A$4:$D$10,4,FALSE),VLOOKUP($A17,TumourType_all_suppr!$A$4:$D$101,4,FALSE))),0)</f>
        <v>4042</v>
      </c>
      <c r="Z17" s="133"/>
      <c r="AA17" s="132"/>
      <c r="AB17" s="133"/>
      <c r="AC17" s="133"/>
      <c r="AD17" s="133"/>
    </row>
    <row r="18" spans="1:30" s="63" customFormat="1" ht="14.25" customHeight="1" x14ac:dyDescent="0.25">
      <c r="A18" s="183"/>
      <c r="B18" s="62"/>
      <c r="C18" s="154"/>
      <c r="D18" s="152"/>
      <c r="E18" s="214">
        <f>IF(E17="-","-",IF(ISBLANK(D17), "",ROUND((2*D17+1.96^2-(1.96*SQRT((1.96^2+4*D17*(1-E17)))))/(2*($X17+(1.96^2))), 3)))</f>
        <v>0.749</v>
      </c>
      <c r="F18" s="214">
        <f>IF(E17="-","-",IF(ISBLANK(D17), "",ROUND((2*D17+1.96^2+(1.96*SQRT((1.96^2+4*D17*(1-E17)))))/(2*($X17+(1.96^2))), 3)))</f>
        <v>0.78300000000000003</v>
      </c>
      <c r="G18" s="214">
        <f>IF(G17="-","-",IF(ISBLANK(D17), "",ROUND((2*D17+1.96^2-(1.96*SQRT((1.96^2+4*D17*(1-G17)))))/(2*($Y17+(1.96^2))), 3)))</f>
        <v>0.43</v>
      </c>
      <c r="H18" s="215">
        <f>IF(G17="-","-",IF(ISBLANK(D17), "",ROUND((2*D17+1.96^2+(1.96*SQRT((1.96^2+4*D17*(1-G17)))))/(2*($Y17+(1.96^2))), 3)))</f>
        <v>0.46</v>
      </c>
      <c r="I18" s="152"/>
      <c r="J18" s="214">
        <f>IF(J17="-","-",IF(ISBLANK(I17), "",ROUND((2*I17+1.96^2-(1.96*SQRT((1.96^2+4*I17*(1-J17)))))/(2*($X17+(1.96^2))), 3)))</f>
        <v>2.5000000000000001E-2</v>
      </c>
      <c r="K18" s="214">
        <f>IF(J17="-","-",IF(ISBLANK(I17), "",ROUND((2*I17+1.96^2+(1.96*SQRT((1.96^2+4*I17*(1-J17)))))/(2*($X17+(1.96^2))), 3)))</f>
        <v>3.9E-2</v>
      </c>
      <c r="L18" s="214">
        <f>IF(L17="-","-",IF(ISBLANK(I17), "",ROUND((2*I17+1.96^2-(1.96*SQRT((1.96^2+4*I17*(1-L17)))))/(2*($Y17+(1.96^2))), 3)))</f>
        <v>1.4999999999999999E-2</v>
      </c>
      <c r="M18" s="215">
        <f>IF(L17="-","-",IF(ISBLANK(I17), "",ROUND((2*I17+1.96^2+(1.96*SQRT((1.96^2+4*I17*(1-L17)))))/(2*($Y17+(1.96^2))), 3)))</f>
        <v>2.3E-2</v>
      </c>
      <c r="N18" s="152"/>
      <c r="O18" s="214">
        <f>IF(O17="-","-",IF(ISBLANK(N17), "",ROUND((2*N17+1.96^2-(1.96*SQRT((1.96^2+4*N17*(1-O17)))))/(2*($X17+(1.96^2))), 3)))</f>
        <v>2.1999999999999999E-2</v>
      </c>
      <c r="P18" s="214">
        <f>IF(O17="-","-",IF(ISBLANK(N17), "",ROUND((2*N17+1.96^2+(1.96*SQRT((1.96^2+4*N17*(1-O17)))))/(2*($X17+(1.96^2))), 3)))</f>
        <v>3.5999999999999997E-2</v>
      </c>
      <c r="Q18" s="214">
        <f>IF(Q17="-","-",IF(ISBLANK(N17), "",ROUND((2*N17+1.96^2-(1.96*SQRT((1.96^2+4*N17*(1-Q17)))))/(2*($Y17+(1.96^2))), 3)))</f>
        <v>1.2999999999999999E-2</v>
      </c>
      <c r="R18" s="215">
        <f>IF(Q17="-","-",IF(ISBLANK(N17), "",ROUND((2*N17+1.96^2+(1.96*SQRT((1.96^2+4*N17*(1-Q17)))))/(2*($Y17+(1.96^2))), 3)))</f>
        <v>2.1000000000000001E-2</v>
      </c>
      <c r="S18" s="152"/>
      <c r="T18" s="214">
        <f>IF(T17="-","-",IF(ISBLANK(S17), "",ROUND((2*S17+1.96^2-(1.96*SQRT((1.96^2+4*S17*(1-T17)))))/(2*($X17+(1.96^2))), 3)))</f>
        <v>0.159</v>
      </c>
      <c r="U18" s="214">
        <f>IF(T17="-","-",IF(ISBLANK(S17), "",ROUND((2*S17+1.96^2+(1.96*SQRT((1.96^2+4*S17*(1-T17)))))/(2*($X17+(1.96^2))), 3)))</f>
        <v>0.19</v>
      </c>
      <c r="V18" s="214">
        <f>IF(V17="-","-",IF(ISBLANK(S17), "",ROUND((2*S17+1.96^2-(1.96*SQRT((1.96^2+4*S17*(1-V17)))))/(2*($Y17+(1.96^2))), 3)))</f>
        <v>9.1999999999999998E-2</v>
      </c>
      <c r="W18" s="215">
        <f>IF(V17="-","-",IF(ISBLANK(S17), "",ROUND((2*S17+1.96^2+(1.96*SQRT((1.96^2+4*S17*(1-V17)))))/(2*($Y17+(1.96^2))), 3)))</f>
        <v>0.111</v>
      </c>
      <c r="X18" s="152"/>
      <c r="Y18" s="181"/>
      <c r="AA18" s="13"/>
    </row>
    <row r="19" spans="1:30" s="63" customFormat="1" ht="14.25" customHeight="1" x14ac:dyDescent="0.25">
      <c r="A19" s="183" t="str">
        <f t="shared" ref="A19" si="8">CONCATENATE($C$5,C19)</f>
        <v>LondonBreast</v>
      </c>
      <c r="B19" s="62"/>
      <c r="C19" s="154" t="s">
        <v>18</v>
      </c>
      <c r="D19" s="152">
        <f>IF($C19="All tumours (excl. NMSC)", SUMIF(Malignant_EP_suppr!$A$2:$A$10,$C$5&amp;" Total",INDEX(Malignant_EP_suppr!$A$2:$H$10,0,MATCH(D$5,Malignant_EP_suppr!$A$2:$H$2,0))),IF($C19="All malignant tumours (excl. NMSC)",SUMIF(Malignant_EP_suppr!$A$2:$A$10,$C$5&amp;"Malignant",INDEX(Malignant_EP_suppr!$A$2:$H$10,0,MATCH(D$5,Malignant_EP_suppr!$A$2:$H$2,0))),VLOOKUP($A19,TumourType_EP_suppr!$A$5:$H$102,VLOOKUP(D$5,$AC$9:$AD$13,2),FALSE)))</f>
        <v>1644</v>
      </c>
      <c r="E19" s="216">
        <f>IFERROR(IF(D19="&lt;5","-",D19/$X19),"-")</f>
        <v>0.8404907975460123</v>
      </c>
      <c r="F19" s="216"/>
      <c r="G19" s="216">
        <f>IFERROR(IF(D19="&lt;5","-",D19/$Y19),"-")</f>
        <v>4.3295059517539237E-2</v>
      </c>
      <c r="H19" s="217"/>
      <c r="I19" s="152">
        <f>IF($C19="All tumours (excl. NMSC)", SUMIF(Malignant_EP_suppr!$A$2:$A$10,$C$5&amp;" Total",INDEX(Malignant_EP_suppr!$A$2:$H$10,0,MATCH(I$5,Malignant_EP_suppr!$A$2:$H$2,0))),IF($C19="All malignant tumours (excl. NMSC)",SUMIF(Malignant_EP_suppr!$A$2:$A$10,$C$5&amp;"Malignant",INDEX(Malignant_EP_suppr!$A$2:$H$10,0,MATCH(I$5,Malignant_EP_suppr!$A$2:$H$2,0))),VLOOKUP($A19,TumourType_EP_suppr!$A$5:$H$102,VLOOKUP(I$5,$AC$9:$AD$13,2),FALSE)))</f>
        <v>41</v>
      </c>
      <c r="J19" s="216">
        <f t="shared" si="1"/>
        <v>2.0961145194274028E-2</v>
      </c>
      <c r="K19" s="216"/>
      <c r="L19" s="216">
        <f>IFERROR(IF(I19="&lt;5","-",I19/$Y19),"-")</f>
        <v>1.0797429685031076E-3</v>
      </c>
      <c r="M19" s="221"/>
      <c r="N19" s="152">
        <f>IF($C19="All tumours (excl. NMSC)", SUMIF(Malignant_EP_suppr!$A$2:$A$10,$C$5&amp;" Total",INDEX(Malignant_EP_suppr!$A$2:$H$10,0,MATCH(N$5,Malignant_EP_suppr!$A$2:$H$2,0))),IF($C19="All malignant tumours (excl. NMSC)",SUMIF(Malignant_EP_suppr!$A$2:$A$10,$C$5&amp;"Malignant",INDEX(Malignant_EP_suppr!$A$2:$H$10,0,MATCH(N$5,Malignant_EP_suppr!$A$2:$H$2,0))),VLOOKUP($A19,TumourType_EP_suppr!$A$5:$H$102,VLOOKUP(N$5,$AC$9:$AD$13,2),FALSE)))</f>
        <v>48</v>
      </c>
      <c r="O19" s="216">
        <f t="shared" si="2"/>
        <v>2.4539877300613498E-2</v>
      </c>
      <c r="P19" s="216"/>
      <c r="Q19" s="216">
        <f>IFERROR(IF(N19="&lt;5","-",N19/$Y19),"-")</f>
        <v>1.2640893289792478E-3</v>
      </c>
      <c r="R19" s="217"/>
      <c r="S19" s="152">
        <f>IF($C19="All tumours (excl. NMSC)", SUMIF(Malignant_EP_suppr!$A$2:$A$10,$C$5&amp;" Total",INDEX(Malignant_EP_suppr!$A$2:$H$10,0,MATCH(S$5,Malignant_EP_suppr!$A$2:$H$2,0))),IF($C19="All malignant tumours (excl. NMSC)",SUMIF(Malignant_EP_suppr!$A$2:$A$10,$C$5&amp;"Malignant",INDEX(Malignant_EP_suppr!$A$2:$H$10,0,MATCH(S$5,Malignant_EP_suppr!$A$2:$H$2,0))),VLOOKUP($A19,TumourType_EP_suppr!$A$5:$H$102,VLOOKUP(S$5,$AC$9:$AD$13,2),FALSE)))</f>
        <v>223</v>
      </c>
      <c r="T19" s="216">
        <f t="shared" si="3"/>
        <v>0.1140081799591002</v>
      </c>
      <c r="U19" s="216"/>
      <c r="V19" s="216">
        <f>IFERROR(IF(S19="&lt;5","-",S19/$Y19),"-")</f>
        <v>5.8727483408827557E-3</v>
      </c>
      <c r="W19" s="221"/>
      <c r="X19" s="152">
        <f>IF($C19="All tumours (excl. NMSC)", SUMIF(Malignant_EP_suppr!$A$2:$A$10,$C$5&amp;" Total",INDEX(Malignant_EP_suppr!$A$2:$H$10,0,MATCH(X$5,Malignant_EP_suppr!$A$2:$H$2,0))),IF($C19="All malignant tumours (excl. NMSC)",SUMIF(Malignant_EP_suppr!$A$2:$A$10,$C$5&amp;"Malignant",INDEX(Malignant_EP_suppr!$A$2:$H$10,0,MATCH(X$5,Malignant_EP_suppr!$A$2:$H$2,0))),VLOOKUP($A19,TumourType_EP_suppr!$A$5:$H$102,VLOOKUP(X$5,$AC$9:$AD$13,2),FALSE)))</f>
        <v>1956</v>
      </c>
      <c r="Y19" s="180">
        <f>IFERROR(IF($C19="All tumours (excl. NMSC)", VLOOKUP($Z19,Malignant_all_suppr!$A$4:$D$10,4,FALSE),IF($C19="All malignant tumours (excl. NMSC)",VLOOKUP($Z19,Malignant_all_suppr!$A$4:$D$10,4,FALSE),VLOOKUP($A19,TumourType_all_suppr!$A$4:$D$101,4,FALSE))),0)</f>
        <v>37972</v>
      </c>
    </row>
    <row r="20" spans="1:30" s="63" customFormat="1" ht="14.25" customHeight="1" x14ac:dyDescent="0.25">
      <c r="A20" s="183"/>
      <c r="B20" s="62"/>
      <c r="C20" s="154"/>
      <c r="D20" s="152"/>
      <c r="E20" s="214">
        <f>IF(E19="-","-",IF(ISBLANK(D19), "",ROUND((2*D19+1.96^2-(1.96*SQRT((1.96^2+4*D19*(1-E19)))))/(2*($X19+(1.96^2))), 3)))</f>
        <v>0.82399999999999995</v>
      </c>
      <c r="F20" s="214">
        <f>IF(E19="-","-",IF(ISBLANK(D19), "",ROUND((2*D19+1.96^2+(1.96*SQRT((1.96^2+4*D19*(1-E19)))))/(2*($X19+(1.96^2))), 3)))</f>
        <v>0.85599999999999998</v>
      </c>
      <c r="G20" s="214">
        <f>IF(G19="-","-",IF(ISBLANK(D19), "",ROUND((2*D19+1.96^2-(1.96*SQRT((1.96^2+4*D19*(1-G19)))))/(2*($Y19+(1.96^2))), 3)))</f>
        <v>4.1000000000000002E-2</v>
      </c>
      <c r="H20" s="215">
        <f>IF(G19="-","-",IF(ISBLANK(D19), "",ROUND((2*D19+1.96^2+(1.96*SQRT((1.96^2+4*D19*(1-G19)))))/(2*($Y19+(1.96^2))), 3)))</f>
        <v>4.4999999999999998E-2</v>
      </c>
      <c r="I20" s="152"/>
      <c r="J20" s="214">
        <f>IF(J19="-","-",IF(ISBLANK(I19), "",ROUND((2*I19+1.96^2-(1.96*SQRT((1.96^2+4*I19*(1-J19)))))/(2*($X19+(1.96^2))), 3)))</f>
        <v>1.4999999999999999E-2</v>
      </c>
      <c r="K20" s="214">
        <f>IF(J19="-","-",IF(ISBLANK(I19), "",ROUND((2*I19+1.96^2+(1.96*SQRT((1.96^2+4*I19*(1-J19)))))/(2*($X19+(1.96^2))), 3)))</f>
        <v>2.8000000000000001E-2</v>
      </c>
      <c r="L20" s="214">
        <f>IF(L19="-","-",IF(ISBLANK(I19), "",ROUND((2*I19+1.96^2-(1.96*SQRT((1.96^2+4*I19*(1-L19)))))/(2*($Y19+(1.96^2))), 3)))</f>
        <v>1E-3</v>
      </c>
      <c r="M20" s="215">
        <f>IF(L19="-","-",IF(ISBLANK(I19), "",ROUND((2*I19+1.96^2+(1.96*SQRT((1.96^2+4*I19*(1-L19)))))/(2*($Y19+(1.96^2))), 3)))</f>
        <v>1E-3</v>
      </c>
      <c r="N20" s="152"/>
      <c r="O20" s="214">
        <f>IF(O19="-","-",IF(ISBLANK(N19), "",ROUND((2*N19+1.96^2-(1.96*SQRT((1.96^2+4*N19*(1-O19)))))/(2*($X19+(1.96^2))), 3)))</f>
        <v>1.9E-2</v>
      </c>
      <c r="P20" s="214">
        <f>IF(O19="-","-",IF(ISBLANK(N19), "",ROUND((2*N19+1.96^2+(1.96*SQRT((1.96^2+4*N19*(1-O19)))))/(2*($X19+(1.96^2))), 3)))</f>
        <v>3.2000000000000001E-2</v>
      </c>
      <c r="Q20" s="214">
        <f>IF(Q19="-","-",IF(ISBLANK(N19), "",ROUND((2*N19+1.96^2-(1.96*SQRT((1.96^2+4*N19*(1-Q19)))))/(2*($Y19+(1.96^2))), 3)))</f>
        <v>1E-3</v>
      </c>
      <c r="R20" s="215">
        <f>IF(Q19="-","-",IF(ISBLANK(N19), "",ROUND((2*N19+1.96^2+(1.96*SQRT((1.96^2+4*N19*(1-Q19)))))/(2*($Y19+(1.96^2))), 3)))</f>
        <v>2E-3</v>
      </c>
      <c r="S20" s="152"/>
      <c r="T20" s="214">
        <f>IF(T19="-","-",IF(ISBLANK(S19), "",ROUND((2*S19+1.96^2-(1.96*SQRT((1.96^2+4*S19*(1-T19)))))/(2*($X19+(1.96^2))), 3)))</f>
        <v>0.10100000000000001</v>
      </c>
      <c r="U20" s="214">
        <f>IF(T19="-","-",IF(ISBLANK(S19), "",ROUND((2*S19+1.96^2+(1.96*SQRT((1.96^2+4*S19*(1-T19)))))/(2*($X19+(1.96^2))), 3)))</f>
        <v>0.129</v>
      </c>
      <c r="V20" s="214">
        <f>IF(V19="-","-",IF(ISBLANK(S19), "",ROUND((2*S19+1.96^2-(1.96*SQRT((1.96^2+4*S19*(1-V19)))))/(2*($Y19+(1.96^2))), 3)))</f>
        <v>5.0000000000000001E-3</v>
      </c>
      <c r="W20" s="215">
        <f>IF(V19="-","-",IF(ISBLANK(S19), "",ROUND((2*S19+1.96^2+(1.96*SQRT((1.96^2+4*S19*(1-V19)))))/(2*($Y19+(1.96^2))), 3)))</f>
        <v>7.0000000000000001E-3</v>
      </c>
      <c r="X20" s="152"/>
      <c r="Y20" s="181"/>
      <c r="AA20" s="13"/>
    </row>
    <row r="21" spans="1:30" s="63" customFormat="1" ht="14.25" customHeight="1" x14ac:dyDescent="0.25">
      <c r="A21" s="183" t="str">
        <f t="shared" ref="A21" si="9">CONCATENATE($C$5,C21)</f>
        <v>LondonBreast (in-situ)</v>
      </c>
      <c r="B21" s="62"/>
      <c r="C21" s="154" t="s">
        <v>19</v>
      </c>
      <c r="D21" s="152">
        <f>IF($C21="All tumours (excl. NMSC)", SUMIF(Malignant_EP_suppr!$A$2:$A$10,$C$5&amp;" Total",INDEX(Malignant_EP_suppr!$A$2:$H$10,0,MATCH(D$5,Malignant_EP_suppr!$A$2:$H$2,0))),IF($C21="All malignant tumours (excl. NMSC)",SUMIF(Malignant_EP_suppr!$A$2:$A$10,$C$5&amp;"Malignant",INDEX(Malignant_EP_suppr!$A$2:$H$10,0,MATCH(D$5,Malignant_EP_suppr!$A$2:$H$2,0))),VLOOKUP($A21,TumourType_EP_suppr!$A$5:$H$102,VLOOKUP(D$5,$AC$9:$AD$13,2),FALSE)))</f>
        <v>22</v>
      </c>
      <c r="E21" s="216">
        <f>IFERROR(IF(D21="&lt;5","-",D21/$X21),"-")</f>
        <v>0.44897959183673469</v>
      </c>
      <c r="F21" s="216"/>
      <c r="G21" s="216">
        <f>IFERROR(IF(D21="&lt;5","-",D21/$Y21),"-")</f>
        <v>4.6988466467321657E-3</v>
      </c>
      <c r="H21" s="217"/>
      <c r="I21" s="152" t="str">
        <f>IF($C21="All tumours (excl. NMSC)", SUMIF(Malignant_EP_suppr!$A$2:$A$10,$C$5&amp;" Total",INDEX(Malignant_EP_suppr!$A$2:$H$10,0,MATCH(I$5,Malignant_EP_suppr!$A$2:$H$2,0))),IF($C21="All malignant tumours (excl. NMSC)",SUMIF(Malignant_EP_suppr!$A$2:$A$10,$C$5&amp;"Malignant",INDEX(Malignant_EP_suppr!$A$2:$H$10,0,MATCH(I$5,Malignant_EP_suppr!$A$2:$H$2,0))),VLOOKUP($A21,TumourType_EP_suppr!$A$5:$H$102,VLOOKUP(I$5,$AC$9:$AD$13,2),FALSE)))</f>
        <v>*</v>
      </c>
      <c r="J21" s="216" t="str">
        <f t="shared" si="1"/>
        <v>-</v>
      </c>
      <c r="K21" s="216"/>
      <c r="L21" s="216" t="str">
        <f>IFERROR(IF(I21="&lt;5","-",I21/$Y21),"-")</f>
        <v>-</v>
      </c>
      <c r="M21" s="221"/>
      <c r="N21" s="152" t="str">
        <f>IF($C21="All tumours (excl. NMSC)", SUMIF(Malignant_EP_suppr!$A$2:$A$10,$C$5&amp;" Total",INDEX(Malignant_EP_suppr!$A$2:$H$10,0,MATCH(N$5,Malignant_EP_suppr!$A$2:$H$2,0))),IF($C21="All malignant tumours (excl. NMSC)",SUMIF(Malignant_EP_suppr!$A$2:$A$10,$C$5&amp;"Malignant",INDEX(Malignant_EP_suppr!$A$2:$H$10,0,MATCH(N$5,Malignant_EP_suppr!$A$2:$H$2,0))),VLOOKUP($A21,TumourType_EP_suppr!$A$5:$H$102,VLOOKUP(N$5,$AC$9:$AD$13,2),FALSE)))</f>
        <v>*</v>
      </c>
      <c r="O21" s="216" t="str">
        <f t="shared" si="2"/>
        <v>-</v>
      </c>
      <c r="P21" s="216"/>
      <c r="Q21" s="216" t="str">
        <f>IFERROR(IF(N21="&lt;5","-",N21/$Y21),"-")</f>
        <v>-</v>
      </c>
      <c r="R21" s="217"/>
      <c r="S21" s="152">
        <f>IF($C21="All tumours (excl. NMSC)", SUMIF(Malignant_EP_suppr!$A$2:$A$10,$C$5&amp;" Total",INDEX(Malignant_EP_suppr!$A$2:$H$10,0,MATCH(S$5,Malignant_EP_suppr!$A$2:$H$2,0))),IF($C21="All malignant tumours (excl. NMSC)",SUMIF(Malignant_EP_suppr!$A$2:$A$10,$C$5&amp;"Malignant",INDEX(Malignant_EP_suppr!$A$2:$H$10,0,MATCH(S$5,Malignant_EP_suppr!$A$2:$H$2,0))),VLOOKUP($A21,TumourType_EP_suppr!$A$5:$H$102,VLOOKUP(S$5,$AC$9:$AD$13,2),FALSE)))</f>
        <v>20</v>
      </c>
      <c r="T21" s="216">
        <f t="shared" si="3"/>
        <v>0.40816326530612246</v>
      </c>
      <c r="U21" s="216"/>
      <c r="V21" s="216">
        <f>IFERROR(IF(S21="&lt;5","-",S21/$Y21),"-")</f>
        <v>4.2716787697565147E-3</v>
      </c>
      <c r="W21" s="221"/>
      <c r="X21" s="152">
        <f>IF($C21="All tumours (excl. NMSC)", SUMIF(Malignant_EP_suppr!$A$2:$A$10,$C$5&amp;" Total",INDEX(Malignant_EP_suppr!$A$2:$H$10,0,MATCH(X$5,Malignant_EP_suppr!$A$2:$H$2,0))),IF($C21="All malignant tumours (excl. NMSC)",SUMIF(Malignant_EP_suppr!$A$2:$A$10,$C$5&amp;"Malignant",INDEX(Malignant_EP_suppr!$A$2:$H$10,0,MATCH(X$5,Malignant_EP_suppr!$A$2:$H$2,0))),VLOOKUP($A21,TumourType_EP_suppr!$A$5:$H$102,VLOOKUP(X$5,$AC$9:$AD$13,2),FALSE)))</f>
        <v>49</v>
      </c>
      <c r="Y21" s="180">
        <f>IFERROR(IF($C21="All tumours (excl. NMSC)", VLOOKUP($Z21,Malignant_all_suppr!$A$4:$D$10,4,FALSE),IF($C21="All malignant tumours (excl. NMSC)",VLOOKUP($Z21,Malignant_all_suppr!$A$4:$D$10,4,FALSE),VLOOKUP($A21,TumourType_all_suppr!$A$4:$D$101,4,FALSE))),0)</f>
        <v>4682</v>
      </c>
      <c r="AA21" s="13"/>
    </row>
    <row r="22" spans="1:30" s="63" customFormat="1" ht="14.25" customHeight="1" x14ac:dyDescent="0.25">
      <c r="A22" s="183"/>
      <c r="B22" s="62"/>
      <c r="C22" s="154"/>
      <c r="D22" s="152"/>
      <c r="E22" s="214">
        <f>IF(E21="-","-",IF(ISBLANK(D21), "",ROUND((2*D21+1.96^2-(1.96*SQRT((1.96^2+4*D21*(1-E21)))))/(2*($X21+(1.96^2))), 3)))</f>
        <v>0.31900000000000001</v>
      </c>
      <c r="F22" s="214">
        <f>IF(E21="-","-",IF(ISBLANK(D21), "",ROUND((2*D21+1.96^2+(1.96*SQRT((1.96^2+4*D21*(1-E21)))))/(2*($X21+(1.96^2))), 3)))</f>
        <v>0.58699999999999997</v>
      </c>
      <c r="G22" s="214">
        <f>IF(G21="-","-",IF(ISBLANK(D21), "",ROUND((2*D21+1.96^2-(1.96*SQRT((1.96^2+4*D21*(1-G21)))))/(2*($Y21+(1.96^2))), 3)))</f>
        <v>3.0000000000000001E-3</v>
      </c>
      <c r="H22" s="215">
        <f>IF(G21="-","-",IF(ISBLANK(D21), "",ROUND((2*D21+1.96^2+(1.96*SQRT((1.96^2+4*D21*(1-G21)))))/(2*($Y21+(1.96^2))), 3)))</f>
        <v>7.0000000000000001E-3</v>
      </c>
      <c r="I22" s="152"/>
      <c r="J22" s="214" t="str">
        <f>IF(J21="-","-",IF(ISBLANK(I21), "",ROUND((2*I21+1.96^2-(1.96*SQRT((1.96^2+4*I21*(1-J21)))))/(2*($X21+(1.96^2))), 3)))</f>
        <v>-</v>
      </c>
      <c r="K22" s="214" t="str">
        <f>IF(J21="-","-",IF(ISBLANK(I21), "",ROUND((2*I21+1.96^2+(1.96*SQRT((1.96^2+4*I21*(1-J21)))))/(2*($X21+(1.96^2))), 3)))</f>
        <v>-</v>
      </c>
      <c r="L22" s="214" t="str">
        <f>IF(L21="-","-",IF(ISBLANK(I21), "",ROUND((2*I21+1.96^2-(1.96*SQRT((1.96^2+4*I21*(1-L21)))))/(2*($Y21+(1.96^2))), 3)))</f>
        <v>-</v>
      </c>
      <c r="M22" s="215" t="str">
        <f>IF(L21="-","-",IF(ISBLANK(I21), "",ROUND((2*I21+1.96^2+(1.96*SQRT((1.96^2+4*I21*(1-L21)))))/(2*($Y21+(1.96^2))), 3)))</f>
        <v>-</v>
      </c>
      <c r="N22" s="152"/>
      <c r="O22" s="214" t="str">
        <f>IF(O21="-","-",IF(ISBLANK(N21), "",ROUND((2*N21+1.96^2-(1.96*SQRT((1.96^2+4*N21*(1-O21)))))/(2*($X21+(1.96^2))), 3)))</f>
        <v>-</v>
      </c>
      <c r="P22" s="214" t="str">
        <f>IF(O21="-","-",IF(ISBLANK(N21), "",ROUND((2*N21+1.96^2+(1.96*SQRT((1.96^2+4*N21*(1-O21)))))/(2*($X21+(1.96^2))), 3)))</f>
        <v>-</v>
      </c>
      <c r="Q22" s="214" t="str">
        <f>IF(Q21="-","-",IF(ISBLANK(N21), "",ROUND((2*N21+1.96^2-(1.96*SQRT((1.96^2+4*N21*(1-Q21)))))/(2*($Y21+(1.96^2))), 3)))</f>
        <v>-</v>
      </c>
      <c r="R22" s="215" t="str">
        <f>IF(Q21="-","-",IF(ISBLANK(N21), "",ROUND((2*N21+1.96^2+(1.96*SQRT((1.96^2+4*N21*(1-Q21)))))/(2*($Y21+(1.96^2))), 3)))</f>
        <v>-</v>
      </c>
      <c r="S22" s="152"/>
      <c r="T22" s="214">
        <f>IF(T21="-","-",IF(ISBLANK(S21), "",ROUND((2*S21+1.96^2-(1.96*SQRT((1.96^2+4*S21*(1-T21)))))/(2*($X21+(1.96^2))), 3)))</f>
        <v>0.28199999999999997</v>
      </c>
      <c r="U22" s="214">
        <f>IF(T21="-","-",IF(ISBLANK(S21), "",ROUND((2*S21+1.96^2+(1.96*SQRT((1.96^2+4*S21*(1-T21)))))/(2*($X21+(1.96^2))), 3)))</f>
        <v>0.54800000000000004</v>
      </c>
      <c r="V22" s="214">
        <f>IF(V21="-","-",IF(ISBLANK(S21), "",ROUND((2*S21+1.96^2-(1.96*SQRT((1.96^2+4*S21*(1-V21)))))/(2*($Y21+(1.96^2))), 3)))</f>
        <v>3.0000000000000001E-3</v>
      </c>
      <c r="W22" s="215">
        <f>IF(V21="-","-",IF(ISBLANK(S21), "",ROUND((2*S21+1.96^2+(1.96*SQRT((1.96^2+4*S21*(1-V21)))))/(2*($Y21+(1.96^2))), 3)))</f>
        <v>7.0000000000000001E-3</v>
      </c>
      <c r="X22" s="152"/>
      <c r="Y22" s="181"/>
      <c r="AA22" s="13"/>
    </row>
    <row r="23" spans="1:30" s="63" customFormat="1" ht="14.25" customHeight="1" x14ac:dyDescent="0.25">
      <c r="A23" s="183" t="str">
        <f t="shared" ref="A23" si="10">CONCATENATE($C$5,C23)</f>
        <v>LondonCancer of Unknown Primary</v>
      </c>
      <c r="B23" s="62"/>
      <c r="C23" s="154" t="s">
        <v>20</v>
      </c>
      <c r="D23" s="152">
        <f>IF($C23="All tumours (excl. NMSC)", SUMIF(Malignant_EP_suppr!$A$2:$A$10,$C$5&amp;" Total",INDEX(Malignant_EP_suppr!$A$2:$H$10,0,MATCH(D$5,Malignant_EP_suppr!$A$2:$H$2,0))),IF($C23="All malignant tumours (excl. NMSC)",SUMIF(Malignant_EP_suppr!$A$2:$A$10,$C$5&amp;"Malignant",INDEX(Malignant_EP_suppr!$A$2:$H$10,0,MATCH(D$5,Malignant_EP_suppr!$A$2:$H$2,0))),VLOOKUP($A23,TumourType_EP_suppr!$A$5:$H$102,VLOOKUP(D$5,$AC$9:$AD$13,2),FALSE)))</f>
        <v>3459</v>
      </c>
      <c r="E23" s="216">
        <f>IFERROR(IF(D23="&lt;5","-",D23/$X23),"-")</f>
        <v>0.89890852390852394</v>
      </c>
      <c r="F23" s="216"/>
      <c r="G23" s="216">
        <f>IFERROR(IF(D23="&lt;5","-",D23/$Y23),"-")</f>
        <v>0.49266486255519154</v>
      </c>
      <c r="H23" s="217"/>
      <c r="I23" s="152">
        <f>IF($C23="All tumours (excl. NMSC)", SUMIF(Malignant_EP_suppr!$A$2:$A$10,$C$5&amp;" Total",INDEX(Malignant_EP_suppr!$A$2:$H$10,0,MATCH(I$5,Malignant_EP_suppr!$A$2:$H$2,0))),IF($C23="All malignant tumours (excl. NMSC)",SUMIF(Malignant_EP_suppr!$A$2:$A$10,$C$5&amp;"Malignant",INDEX(Malignant_EP_suppr!$A$2:$H$10,0,MATCH(I$5,Malignant_EP_suppr!$A$2:$H$2,0))),VLOOKUP($A23,TumourType_EP_suppr!$A$5:$H$102,VLOOKUP(I$5,$AC$9:$AD$13,2),FALSE)))</f>
        <v>130</v>
      </c>
      <c r="J23" s="216">
        <f t="shared" si="1"/>
        <v>3.3783783783783786E-2</v>
      </c>
      <c r="K23" s="216"/>
      <c r="L23" s="216">
        <f>IFERROR(IF(I23="&lt;5","-",I23/$Y23),"-")</f>
        <v>1.8515880928642644E-2</v>
      </c>
      <c r="M23" s="221"/>
      <c r="N23" s="152">
        <f>IF($C23="All tumours (excl. NMSC)", SUMIF(Malignant_EP_suppr!$A$2:$A$10,$C$5&amp;" Total",INDEX(Malignant_EP_suppr!$A$2:$H$10,0,MATCH(N$5,Malignant_EP_suppr!$A$2:$H$2,0))),IF($C23="All malignant tumours (excl. NMSC)",SUMIF(Malignant_EP_suppr!$A$2:$A$10,$C$5&amp;"Malignant",INDEX(Malignant_EP_suppr!$A$2:$H$10,0,MATCH(N$5,Malignant_EP_suppr!$A$2:$H$2,0))),VLOOKUP($A23,TumourType_EP_suppr!$A$5:$H$102,VLOOKUP(N$5,$AC$9:$AD$13,2),FALSE)))</f>
        <v>49</v>
      </c>
      <c r="O23" s="216">
        <f t="shared" si="2"/>
        <v>1.2733887733887735E-2</v>
      </c>
      <c r="P23" s="216"/>
      <c r="Q23" s="216">
        <f>IFERROR(IF(N23="&lt;5","-",N23/$Y23),"-")</f>
        <v>6.979062811565304E-3</v>
      </c>
      <c r="R23" s="217"/>
      <c r="S23" s="152">
        <f>IF($C23="All tumours (excl. NMSC)", SUMIF(Malignant_EP_suppr!$A$2:$A$10,$C$5&amp;" Total",INDEX(Malignant_EP_suppr!$A$2:$H$10,0,MATCH(S$5,Malignant_EP_suppr!$A$2:$H$2,0))),IF($C23="All malignant tumours (excl. NMSC)",SUMIF(Malignant_EP_suppr!$A$2:$A$10,$C$5&amp;"Malignant",INDEX(Malignant_EP_suppr!$A$2:$H$10,0,MATCH(S$5,Malignant_EP_suppr!$A$2:$H$2,0))),VLOOKUP($A23,TumourType_EP_suppr!$A$5:$H$102,VLOOKUP(S$5,$AC$9:$AD$13,2),FALSE)))</f>
        <v>210</v>
      </c>
      <c r="T23" s="216">
        <f t="shared" si="3"/>
        <v>5.4573804573804577E-2</v>
      </c>
      <c r="U23" s="216"/>
      <c r="V23" s="216">
        <f>IFERROR(IF(S23="&lt;5","-",S23/$Y23),"-")</f>
        <v>2.991026919242273E-2</v>
      </c>
      <c r="W23" s="221"/>
      <c r="X23" s="152">
        <f>IF($C23="All tumours (excl. NMSC)", SUMIF(Malignant_EP_suppr!$A$2:$A$10,$C$5&amp;" Total",INDEX(Malignant_EP_suppr!$A$2:$H$10,0,MATCH(X$5,Malignant_EP_suppr!$A$2:$H$2,0))),IF($C23="All malignant tumours (excl. NMSC)",SUMIF(Malignant_EP_suppr!$A$2:$A$10,$C$5&amp;"Malignant",INDEX(Malignant_EP_suppr!$A$2:$H$10,0,MATCH(X$5,Malignant_EP_suppr!$A$2:$H$2,0))),VLOOKUP($A23,TumourType_EP_suppr!$A$5:$H$102,VLOOKUP(X$5,$AC$9:$AD$13,2),FALSE)))</f>
        <v>3848</v>
      </c>
      <c r="Y23" s="180">
        <f>IFERROR(IF($C23="All tumours (excl. NMSC)", VLOOKUP($Z23,Malignant_all_suppr!$A$4:$D$10,4,FALSE),IF($C23="All malignant tumours (excl. NMSC)",VLOOKUP($Z23,Malignant_all_suppr!$A$4:$D$10,4,FALSE),VLOOKUP($A23,TumourType_all_suppr!$A$4:$D$101,4,FALSE))),0)</f>
        <v>7021</v>
      </c>
      <c r="AA23" s="13"/>
    </row>
    <row r="24" spans="1:30" s="63" customFormat="1" ht="14.25" customHeight="1" x14ac:dyDescent="0.25">
      <c r="A24" s="183"/>
      <c r="B24" s="62"/>
      <c r="C24" s="154"/>
      <c r="D24" s="152"/>
      <c r="E24" s="214">
        <f>IF(E23="-","-",IF(ISBLANK(D23), "",ROUND((2*D23+1.96^2-(1.96*SQRT((1.96^2+4*D23*(1-E23)))))/(2*($X23+(1.96^2))), 3)))</f>
        <v>0.88900000000000001</v>
      </c>
      <c r="F24" s="214">
        <f>IF(E23="-","-",IF(ISBLANK(D23), "",ROUND((2*D23+1.96^2+(1.96*SQRT((1.96^2+4*D23*(1-E23)))))/(2*($X23+(1.96^2))), 3)))</f>
        <v>0.90800000000000003</v>
      </c>
      <c r="G24" s="214">
        <f>IF(G23="-","-",IF(ISBLANK(D23), "",ROUND((2*D23+1.96^2-(1.96*SQRT((1.96^2+4*D23*(1-G23)))))/(2*($Y23+(1.96^2))), 3)))</f>
        <v>0.48099999999999998</v>
      </c>
      <c r="H24" s="215">
        <f>IF(G23="-","-",IF(ISBLANK(D23), "",ROUND((2*D23+1.96^2+(1.96*SQRT((1.96^2+4*D23*(1-G23)))))/(2*($Y23+(1.96^2))), 3)))</f>
        <v>0.504</v>
      </c>
      <c r="I24" s="152"/>
      <c r="J24" s="214">
        <f>IF(J23="-","-",IF(ISBLANK(I23), "",ROUND((2*I23+1.96^2-(1.96*SQRT((1.96^2+4*I23*(1-J23)))))/(2*($X23+(1.96^2))), 3)))</f>
        <v>2.9000000000000001E-2</v>
      </c>
      <c r="K24" s="214">
        <f>IF(J23="-","-",IF(ISBLANK(I23), "",ROUND((2*I23+1.96^2+(1.96*SQRT((1.96^2+4*I23*(1-J23)))))/(2*($X23+(1.96^2))), 3)))</f>
        <v>0.04</v>
      </c>
      <c r="L24" s="214">
        <f>IF(L23="-","-",IF(ISBLANK(I23), "",ROUND((2*I23+1.96^2-(1.96*SQRT((1.96^2+4*I23*(1-L23)))))/(2*($Y23+(1.96^2))), 3)))</f>
        <v>1.6E-2</v>
      </c>
      <c r="M24" s="215">
        <f>IF(L23="-","-",IF(ISBLANK(I23), "",ROUND((2*I23+1.96^2+(1.96*SQRT((1.96^2+4*I23*(1-L23)))))/(2*($Y23+(1.96^2))), 3)))</f>
        <v>2.1999999999999999E-2</v>
      </c>
      <c r="N24" s="152"/>
      <c r="O24" s="214">
        <f>IF(O23="-","-",IF(ISBLANK(N23), "",ROUND((2*N23+1.96^2-(1.96*SQRT((1.96^2+4*N23*(1-O23)))))/(2*($X23+(1.96^2))), 3)))</f>
        <v>0.01</v>
      </c>
      <c r="P24" s="214">
        <f>IF(O23="-","-",IF(ISBLANK(N23), "",ROUND((2*N23+1.96^2+(1.96*SQRT((1.96^2+4*N23*(1-O23)))))/(2*($X23+(1.96^2))), 3)))</f>
        <v>1.7000000000000001E-2</v>
      </c>
      <c r="Q24" s="214">
        <f>IF(Q23="-","-",IF(ISBLANK(N23), "",ROUND((2*N23+1.96^2-(1.96*SQRT((1.96^2+4*N23*(1-Q23)))))/(2*($Y23+(1.96^2))), 3)))</f>
        <v>5.0000000000000001E-3</v>
      </c>
      <c r="R24" s="215">
        <f>IF(Q23="-","-",IF(ISBLANK(N23), "",ROUND((2*N23+1.96^2+(1.96*SQRT((1.96^2+4*N23*(1-Q23)))))/(2*($Y23+(1.96^2))), 3)))</f>
        <v>8.9999999999999993E-3</v>
      </c>
      <c r="S24" s="152"/>
      <c r="T24" s="214">
        <f>IF(T23="-","-",IF(ISBLANK(S23), "",ROUND((2*S23+1.96^2-(1.96*SQRT((1.96^2+4*S23*(1-T23)))))/(2*($X23+(1.96^2))), 3)))</f>
        <v>4.8000000000000001E-2</v>
      </c>
      <c r="U24" s="214">
        <f>IF(T23="-","-",IF(ISBLANK(S23), "",ROUND((2*S23+1.96^2+(1.96*SQRT((1.96^2+4*S23*(1-T23)))))/(2*($X23+(1.96^2))), 3)))</f>
        <v>6.2E-2</v>
      </c>
      <c r="V24" s="214">
        <f>IF(V23="-","-",IF(ISBLANK(S23), "",ROUND((2*S23+1.96^2-(1.96*SQRT((1.96^2+4*S23*(1-V23)))))/(2*($Y23+(1.96^2))), 3)))</f>
        <v>2.5999999999999999E-2</v>
      </c>
      <c r="W24" s="215">
        <f>IF(V23="-","-",IF(ISBLANK(S23), "",ROUND((2*S23+1.96^2+(1.96*SQRT((1.96^2+4*S23*(1-V23)))))/(2*($Y23+(1.96^2))), 3)))</f>
        <v>3.4000000000000002E-2</v>
      </c>
      <c r="X24" s="152"/>
      <c r="Y24" s="181"/>
    </row>
    <row r="25" spans="1:30" s="63" customFormat="1" ht="14.25" customHeight="1" x14ac:dyDescent="0.25">
      <c r="A25" s="183" t="str">
        <f t="shared" ref="A25" si="11">CONCATENATE($C$5,C25)</f>
        <v>LondonCervix</v>
      </c>
      <c r="B25" s="62"/>
      <c r="C25" s="154" t="s">
        <v>21</v>
      </c>
      <c r="D25" s="152">
        <f>IF($C25="All tumours (excl. NMSC)", SUMIF(Malignant_EP_suppr!$A$2:$A$10,$C$5&amp;" Total",INDEX(Malignant_EP_suppr!$A$2:$H$10,0,MATCH(D$5,Malignant_EP_suppr!$A$2:$H$2,0))),IF($C25="All malignant tumours (excl. NMSC)",SUMIF(Malignant_EP_suppr!$A$2:$A$10,$C$5&amp;"Malignant",INDEX(Malignant_EP_suppr!$A$2:$H$10,0,MATCH(D$5,Malignant_EP_suppr!$A$2:$H$2,0))),VLOOKUP($A25,TumourType_EP_suppr!$A$5:$H$102,VLOOKUP(D$5,$AC$9:$AD$13,2),FALSE)))</f>
        <v>213</v>
      </c>
      <c r="E25" s="216">
        <f>IFERROR(IF(D25="&lt;5","-",D25/$X25),"-")</f>
        <v>0.78888888888888886</v>
      </c>
      <c r="F25" s="216"/>
      <c r="G25" s="216">
        <f>IFERROR(IF(D25="&lt;5","-",D25/$Y25),"-")</f>
        <v>9.2528236316246737E-2</v>
      </c>
      <c r="H25" s="217"/>
      <c r="I25" s="152" t="str">
        <f>IF($C25="All tumours (excl. NMSC)", SUMIF(Malignant_EP_suppr!$A$2:$A$10,$C$5&amp;" Total",INDEX(Malignant_EP_suppr!$A$2:$H$10,0,MATCH(I$5,Malignant_EP_suppr!$A$2:$H$2,0))),IF($C25="All malignant tumours (excl. NMSC)",SUMIF(Malignant_EP_suppr!$A$2:$A$10,$C$5&amp;"Malignant",INDEX(Malignant_EP_suppr!$A$2:$H$10,0,MATCH(I$5,Malignant_EP_suppr!$A$2:$H$2,0))),VLOOKUP($A25,TumourType_EP_suppr!$A$5:$H$102,VLOOKUP(I$5,$AC$9:$AD$13,2),FALSE)))</f>
        <v>*</v>
      </c>
      <c r="J25" s="216" t="str">
        <f t="shared" si="1"/>
        <v>-</v>
      </c>
      <c r="K25" s="216"/>
      <c r="L25" s="216" t="str">
        <f>IFERROR(IF(I25="&lt;5","-",I25/$Y25),"-")</f>
        <v>-</v>
      </c>
      <c r="M25" s="221"/>
      <c r="N25" s="152" t="str">
        <f>IF($C25="All tumours (excl. NMSC)", SUMIF(Malignant_EP_suppr!$A$2:$A$10,$C$5&amp;" Total",INDEX(Malignant_EP_suppr!$A$2:$H$10,0,MATCH(N$5,Malignant_EP_suppr!$A$2:$H$2,0))),IF($C25="All malignant tumours (excl. NMSC)",SUMIF(Malignant_EP_suppr!$A$2:$A$10,$C$5&amp;"Malignant",INDEX(Malignant_EP_suppr!$A$2:$H$10,0,MATCH(N$5,Malignant_EP_suppr!$A$2:$H$2,0))),VLOOKUP($A25,TumourType_EP_suppr!$A$5:$H$102,VLOOKUP(N$5,$AC$9:$AD$13,2),FALSE)))</f>
        <v>*</v>
      </c>
      <c r="O25" s="216" t="str">
        <f t="shared" si="2"/>
        <v>-</v>
      </c>
      <c r="P25" s="216"/>
      <c r="Q25" s="216" t="str">
        <f>IFERROR(IF(N25="&lt;5","-",N25/$Y25),"-")</f>
        <v>-</v>
      </c>
      <c r="R25" s="217"/>
      <c r="S25" s="152">
        <f>IF($C25="All tumours (excl. NMSC)", SUMIF(Malignant_EP_suppr!$A$2:$A$10,$C$5&amp;" Total",INDEX(Malignant_EP_suppr!$A$2:$H$10,0,MATCH(S$5,Malignant_EP_suppr!$A$2:$H$2,0))),IF($C25="All malignant tumours (excl. NMSC)",SUMIF(Malignant_EP_suppr!$A$2:$A$10,$C$5&amp;"Malignant",INDEX(Malignant_EP_suppr!$A$2:$H$10,0,MATCH(S$5,Malignant_EP_suppr!$A$2:$H$2,0))),VLOOKUP($A25,TumourType_EP_suppr!$A$5:$H$102,VLOOKUP(S$5,$AC$9:$AD$13,2),FALSE)))</f>
        <v>46</v>
      </c>
      <c r="T25" s="216">
        <f t="shared" si="3"/>
        <v>0.17037037037037037</v>
      </c>
      <c r="U25" s="216"/>
      <c r="V25" s="216">
        <f>IFERROR(IF(S25="&lt;5","-",S25/$Y25),"-")</f>
        <v>1.998262380538662E-2</v>
      </c>
      <c r="W25" s="221"/>
      <c r="X25" s="152">
        <f>IF($C25="All tumours (excl. NMSC)", SUMIF(Malignant_EP_suppr!$A$2:$A$10,$C$5&amp;" Total",INDEX(Malignant_EP_suppr!$A$2:$H$10,0,MATCH(X$5,Malignant_EP_suppr!$A$2:$H$2,0))),IF($C25="All malignant tumours (excl. NMSC)",SUMIF(Malignant_EP_suppr!$A$2:$A$10,$C$5&amp;"Malignant",INDEX(Malignant_EP_suppr!$A$2:$H$10,0,MATCH(X$5,Malignant_EP_suppr!$A$2:$H$2,0))),VLOOKUP($A25,TumourType_EP_suppr!$A$5:$H$102,VLOOKUP(X$5,$AC$9:$AD$13,2),FALSE)))</f>
        <v>270</v>
      </c>
      <c r="Y25" s="180">
        <f>IFERROR(IF($C25="All tumours (excl. NMSC)", VLOOKUP($Z25,Malignant_all_suppr!$A$4:$D$10,4,FALSE),IF($C25="All malignant tumours (excl. NMSC)",VLOOKUP($Z25,Malignant_all_suppr!$A$4:$D$10,4,FALSE),VLOOKUP($A25,TumourType_all_suppr!$A$4:$D$101,4,FALSE))),0)</f>
        <v>2302</v>
      </c>
      <c r="AA25" s="13"/>
    </row>
    <row r="26" spans="1:30" s="63" customFormat="1" ht="14.25" customHeight="1" x14ac:dyDescent="0.25">
      <c r="A26" s="183"/>
      <c r="B26" s="62"/>
      <c r="C26" s="154"/>
      <c r="D26" s="152"/>
      <c r="E26" s="214">
        <f>IF(E25="-","-",IF(ISBLANK(D25), "",ROUND((2*D25+1.96^2-(1.96*SQRT((1.96^2+4*D25*(1-E25)))))/(2*($X25+(1.96^2))), 3)))</f>
        <v>0.73599999999999999</v>
      </c>
      <c r="F26" s="214">
        <f>IF(E25="-","-",IF(ISBLANK(D25), "",ROUND((2*D25+1.96^2+(1.96*SQRT((1.96^2+4*D25*(1-E25)))))/(2*($X25+(1.96^2))), 3)))</f>
        <v>0.83299999999999996</v>
      </c>
      <c r="G26" s="214">
        <f>IF(G25="-","-",IF(ISBLANK(D25), "",ROUND((2*D25+1.96^2-(1.96*SQRT((1.96^2+4*D25*(1-G25)))))/(2*($Y25+(1.96^2))), 3)))</f>
        <v>8.1000000000000003E-2</v>
      </c>
      <c r="H26" s="215">
        <f>IF(G25="-","-",IF(ISBLANK(D25), "",ROUND((2*D25+1.96^2+(1.96*SQRT((1.96^2+4*D25*(1-G25)))))/(2*($Y25+(1.96^2))), 3)))</f>
        <v>0.105</v>
      </c>
      <c r="I26" s="152"/>
      <c r="J26" s="214" t="str">
        <f>IF(J25="-","-",IF(ISBLANK(I25), "",ROUND((2*I25+1.96^2-(1.96*SQRT((1.96^2+4*I25*(1-J25)))))/(2*($X25+(1.96^2))), 3)))</f>
        <v>-</v>
      </c>
      <c r="K26" s="214" t="str">
        <f>IF(J25="-","-",IF(ISBLANK(I25), "",ROUND((2*I25+1.96^2+(1.96*SQRT((1.96^2+4*I25*(1-J25)))))/(2*($X25+(1.96^2))), 3)))</f>
        <v>-</v>
      </c>
      <c r="L26" s="214" t="str">
        <f>IF(L25="-","-",IF(ISBLANK(I25), "",ROUND((2*I25+1.96^2-(1.96*SQRT((1.96^2+4*I25*(1-L25)))))/(2*($Y25+(1.96^2))), 3)))</f>
        <v>-</v>
      </c>
      <c r="M26" s="215" t="str">
        <f>IF(L25="-","-",IF(ISBLANK(I25), "",ROUND((2*I25+1.96^2+(1.96*SQRT((1.96^2+4*I25*(1-L25)))))/(2*($Y25+(1.96^2))), 3)))</f>
        <v>-</v>
      </c>
      <c r="N26" s="152"/>
      <c r="O26" s="214" t="str">
        <f>IF(O25="-","-",IF(ISBLANK(N25), "",ROUND((2*N25+1.96^2-(1.96*SQRT((1.96^2+4*N25*(1-O25)))))/(2*($X25+(1.96^2))), 3)))</f>
        <v>-</v>
      </c>
      <c r="P26" s="214" t="str">
        <f>IF(O25="-","-",IF(ISBLANK(N25), "",ROUND((2*N25+1.96^2+(1.96*SQRT((1.96^2+4*N25*(1-O25)))))/(2*($X25+(1.96^2))), 3)))</f>
        <v>-</v>
      </c>
      <c r="Q26" s="214" t="str">
        <f>IF(Q25="-","-",IF(ISBLANK(N25), "",ROUND((2*N25+1.96^2-(1.96*SQRT((1.96^2+4*N25*(1-Q25)))))/(2*($Y25+(1.96^2))), 3)))</f>
        <v>-</v>
      </c>
      <c r="R26" s="215" t="str">
        <f>IF(Q25="-","-",IF(ISBLANK(N25), "",ROUND((2*N25+1.96^2+(1.96*SQRT((1.96^2+4*N25*(1-Q25)))))/(2*($Y25+(1.96^2))), 3)))</f>
        <v>-</v>
      </c>
      <c r="S26" s="152"/>
      <c r="T26" s="214">
        <f>IF(T25="-","-",IF(ISBLANK(S25), "",ROUND((2*S25+1.96^2-(1.96*SQRT((1.96^2+4*S25*(1-T25)))))/(2*($X25+(1.96^2))), 3)))</f>
        <v>0.13</v>
      </c>
      <c r="U26" s="214">
        <f>IF(T25="-","-",IF(ISBLANK(S25), "",ROUND((2*S25+1.96^2+(1.96*SQRT((1.96^2+4*S25*(1-T25)))))/(2*($X25+(1.96^2))), 3)))</f>
        <v>0.22</v>
      </c>
      <c r="V26" s="214">
        <f>IF(V25="-","-",IF(ISBLANK(S25), "",ROUND((2*S25+1.96^2-(1.96*SQRT((1.96^2+4*S25*(1-V25)))))/(2*($Y25+(1.96^2))), 3)))</f>
        <v>1.4999999999999999E-2</v>
      </c>
      <c r="W26" s="215">
        <f>IF(V25="-","-",IF(ISBLANK(S25), "",ROUND((2*S25+1.96^2+(1.96*SQRT((1.96^2+4*S25*(1-V25)))))/(2*($Y25+(1.96^2))), 3)))</f>
        <v>2.7E-2</v>
      </c>
      <c r="X26" s="152"/>
      <c r="Y26" s="181"/>
      <c r="AA26" s="13"/>
    </row>
    <row r="27" spans="1:30" s="63" customFormat="1" ht="14.25" customHeight="1" x14ac:dyDescent="0.25">
      <c r="A27" s="183" t="str">
        <f t="shared" ref="A27" si="12">CONCATENATE($C$5,C27)</f>
        <v>LondonCervix (in-situ)</v>
      </c>
      <c r="B27" s="62"/>
      <c r="C27" s="154" t="s">
        <v>22</v>
      </c>
      <c r="D27" s="152">
        <f>IF($C27="All tumours (excl. NMSC)", SUMIF(Malignant_EP_suppr!$A$2:$A$10,$C$5&amp;" Total",INDEX(Malignant_EP_suppr!$A$2:$H$10,0,MATCH(D$5,Malignant_EP_suppr!$A$2:$H$2,0))),IF($C27="All malignant tumours (excl. NMSC)",SUMIF(Malignant_EP_suppr!$A$2:$A$10,$C$5&amp;"Malignant",INDEX(Malignant_EP_suppr!$A$2:$H$10,0,MATCH(D$5,Malignant_EP_suppr!$A$2:$H$2,0))),VLOOKUP($A27,TumourType_EP_suppr!$A$5:$H$102,VLOOKUP(D$5,$AC$9:$AD$13,2),FALSE)))</f>
        <v>156</v>
      </c>
      <c r="E27" s="216">
        <f>IFERROR(IF(D27="&lt;5","-",D27/$X27),"-")</f>
        <v>0.54355400696864109</v>
      </c>
      <c r="F27" s="216"/>
      <c r="G27" s="216">
        <f>IFERROR(IF(D27="&lt;5","-",D27/$Y27),"-")</f>
        <v>8.2864124083714009E-3</v>
      </c>
      <c r="H27" s="217"/>
      <c r="I27" s="152" t="str">
        <f>IF($C27="All tumours (excl. NMSC)", SUMIF(Malignant_EP_suppr!$A$2:$A$10,$C$5&amp;" Total",INDEX(Malignant_EP_suppr!$A$2:$H$10,0,MATCH(I$5,Malignant_EP_suppr!$A$2:$H$2,0))),IF($C27="All malignant tumours (excl. NMSC)",SUMIF(Malignant_EP_suppr!$A$2:$A$10,$C$5&amp;"Malignant",INDEX(Malignant_EP_suppr!$A$2:$H$10,0,MATCH(I$5,Malignant_EP_suppr!$A$2:$H$2,0))),VLOOKUP($A27,TumourType_EP_suppr!$A$5:$H$102,VLOOKUP(I$5,$AC$9:$AD$13,2),FALSE)))</f>
        <v>*</v>
      </c>
      <c r="J27" s="216" t="str">
        <f t="shared" si="1"/>
        <v>-</v>
      </c>
      <c r="K27" s="216"/>
      <c r="L27" s="216" t="str">
        <f>IFERROR(IF(I27="&lt;5","-",I27/$Y27),"-")</f>
        <v>-</v>
      </c>
      <c r="M27" s="221"/>
      <c r="N27" s="152" t="str">
        <f>IF($C27="All tumours (excl. NMSC)", SUMIF(Malignant_EP_suppr!$A$2:$A$10,$C$5&amp;" Total",INDEX(Malignant_EP_suppr!$A$2:$H$10,0,MATCH(N$5,Malignant_EP_suppr!$A$2:$H$2,0))),IF($C27="All malignant tumours (excl. NMSC)",SUMIF(Malignant_EP_suppr!$A$2:$A$10,$C$5&amp;"Malignant",INDEX(Malignant_EP_suppr!$A$2:$H$10,0,MATCH(N$5,Malignant_EP_suppr!$A$2:$H$2,0))),VLOOKUP($A27,TumourType_EP_suppr!$A$5:$H$102,VLOOKUP(N$5,$AC$9:$AD$13,2),FALSE)))</f>
        <v>*</v>
      </c>
      <c r="O27" s="216" t="str">
        <f t="shared" si="2"/>
        <v>-</v>
      </c>
      <c r="P27" s="216"/>
      <c r="Q27" s="216" t="str">
        <f>IFERROR(IF(N27="&lt;5","-",N27/$Y27),"-")</f>
        <v>-</v>
      </c>
      <c r="R27" s="217"/>
      <c r="S27" s="152">
        <f>IF($C27="All tumours (excl. NMSC)", SUMIF(Malignant_EP_suppr!$A$2:$A$10,$C$5&amp;" Total",INDEX(Malignant_EP_suppr!$A$2:$H$10,0,MATCH(S$5,Malignant_EP_suppr!$A$2:$H$2,0))),IF($C27="All malignant tumours (excl. NMSC)",SUMIF(Malignant_EP_suppr!$A$2:$A$10,$C$5&amp;"Malignant",INDEX(Malignant_EP_suppr!$A$2:$H$10,0,MATCH(S$5,Malignant_EP_suppr!$A$2:$H$2,0))),VLOOKUP($A27,TumourType_EP_suppr!$A$5:$H$102,VLOOKUP(S$5,$AC$9:$AD$13,2),FALSE)))</f>
        <v>103</v>
      </c>
      <c r="T27" s="216">
        <f t="shared" si="3"/>
        <v>0.35888501742160278</v>
      </c>
      <c r="U27" s="216"/>
      <c r="V27" s="216">
        <f>IFERROR(IF(S27="&lt;5","-",S27/$Y27),"-")</f>
        <v>5.4711569106554768E-3</v>
      </c>
      <c r="W27" s="221"/>
      <c r="X27" s="152">
        <f>IF($C27="All tumours (excl. NMSC)", SUMIF(Malignant_EP_suppr!$A$2:$A$10,$C$5&amp;" Total",INDEX(Malignant_EP_suppr!$A$2:$H$10,0,MATCH(X$5,Malignant_EP_suppr!$A$2:$H$2,0))),IF($C27="All malignant tumours (excl. NMSC)",SUMIF(Malignant_EP_suppr!$A$2:$A$10,$C$5&amp;"Malignant",INDEX(Malignant_EP_suppr!$A$2:$H$10,0,MATCH(X$5,Malignant_EP_suppr!$A$2:$H$2,0))),VLOOKUP($A27,TumourType_EP_suppr!$A$5:$H$102,VLOOKUP(X$5,$AC$9:$AD$13,2),FALSE)))</f>
        <v>287</v>
      </c>
      <c r="Y27" s="180">
        <f>IFERROR(IF($C27="All tumours (excl. NMSC)", VLOOKUP($Z27,Malignant_all_suppr!$A$4:$D$10,4,FALSE),IF($C27="All malignant tumours (excl. NMSC)",VLOOKUP($Z27,Malignant_all_suppr!$A$4:$D$10,4,FALSE),VLOOKUP($A27,TumourType_all_suppr!$A$4:$D$101,4,FALSE))),0)</f>
        <v>18826</v>
      </c>
      <c r="AA27" s="13"/>
    </row>
    <row r="28" spans="1:30" s="63" customFormat="1" ht="14.25" customHeight="1" x14ac:dyDescent="0.25">
      <c r="A28" s="183"/>
      <c r="B28" s="62"/>
      <c r="C28" s="154"/>
      <c r="D28" s="152"/>
      <c r="E28" s="214">
        <f>IF(E27="-","-",IF(ISBLANK(D27), "",ROUND((2*D27+1.96^2-(1.96*SQRT((1.96^2+4*D27*(1-E27)))))/(2*($X27+(1.96^2))), 3)))</f>
        <v>0.48599999999999999</v>
      </c>
      <c r="F28" s="214">
        <f>IF(E27="-","-",IF(ISBLANK(D27), "",ROUND((2*D27+1.96^2+(1.96*SQRT((1.96^2+4*D27*(1-E27)))))/(2*($X27+(1.96^2))), 3)))</f>
        <v>0.6</v>
      </c>
      <c r="G28" s="214">
        <f>IF(G27="-","-",IF(ISBLANK(D27), "",ROUND((2*D27+1.96^2-(1.96*SQRT((1.96^2+4*D27*(1-G27)))))/(2*($Y27+(1.96^2))), 3)))</f>
        <v>7.0000000000000001E-3</v>
      </c>
      <c r="H28" s="215">
        <f>IF(G27="-","-",IF(ISBLANK(D27), "",ROUND((2*D27+1.96^2+(1.96*SQRT((1.96^2+4*D27*(1-G27)))))/(2*($Y27+(1.96^2))), 3)))</f>
        <v>0.01</v>
      </c>
      <c r="I28" s="152"/>
      <c r="J28" s="214" t="str">
        <f>IF(J27="-","-",IF(ISBLANK(I27), "",ROUND((2*I27+1.96^2-(1.96*SQRT((1.96^2+4*I27*(1-J27)))))/(2*($X27+(1.96^2))), 3)))</f>
        <v>-</v>
      </c>
      <c r="K28" s="214" t="str">
        <f>IF(J27="-","-",IF(ISBLANK(I27), "",ROUND((2*I27+1.96^2+(1.96*SQRT((1.96^2+4*I27*(1-J27)))))/(2*($X27+(1.96^2))), 3)))</f>
        <v>-</v>
      </c>
      <c r="L28" s="214" t="str">
        <f>IF(L27="-","-",IF(ISBLANK(I27), "",ROUND((2*I27+1.96^2-(1.96*SQRT((1.96^2+4*I27*(1-L27)))))/(2*($Y27+(1.96^2))), 3)))</f>
        <v>-</v>
      </c>
      <c r="M28" s="215" t="str">
        <f>IF(L27="-","-",IF(ISBLANK(I27), "",ROUND((2*I27+1.96^2+(1.96*SQRT((1.96^2+4*I27*(1-L27)))))/(2*($Y27+(1.96^2))), 3)))</f>
        <v>-</v>
      </c>
      <c r="N28" s="152"/>
      <c r="O28" s="214" t="str">
        <f>IF(O27="-","-",IF(ISBLANK(N27), "",ROUND((2*N27+1.96^2-(1.96*SQRT((1.96^2+4*N27*(1-O27)))))/(2*($X27+(1.96^2))), 3)))</f>
        <v>-</v>
      </c>
      <c r="P28" s="214" t="str">
        <f>IF(O27="-","-",IF(ISBLANK(N27), "",ROUND((2*N27+1.96^2+(1.96*SQRT((1.96^2+4*N27*(1-O27)))))/(2*($X27+(1.96^2))), 3)))</f>
        <v>-</v>
      </c>
      <c r="Q28" s="214" t="str">
        <f>IF(Q27="-","-",IF(ISBLANK(N27), "",ROUND((2*N27+1.96^2-(1.96*SQRT((1.96^2+4*N27*(1-Q27)))))/(2*($Y27+(1.96^2))), 3)))</f>
        <v>-</v>
      </c>
      <c r="R28" s="215" t="str">
        <f>IF(Q27="-","-",IF(ISBLANK(N27), "",ROUND((2*N27+1.96^2+(1.96*SQRT((1.96^2+4*N27*(1-Q27)))))/(2*($Y27+(1.96^2))), 3)))</f>
        <v>-</v>
      </c>
      <c r="S28" s="152"/>
      <c r="T28" s="214">
        <f>IF(T27="-","-",IF(ISBLANK(S27), "",ROUND((2*S27+1.96^2-(1.96*SQRT((1.96^2+4*S27*(1-T27)))))/(2*($X27+(1.96^2))), 3)))</f>
        <v>0.30599999999999999</v>
      </c>
      <c r="U28" s="214">
        <f>IF(T27="-","-",IF(ISBLANK(S27), "",ROUND((2*S27+1.96^2+(1.96*SQRT((1.96^2+4*S27*(1-T27)))))/(2*($X27+(1.96^2))), 3)))</f>
        <v>0.41599999999999998</v>
      </c>
      <c r="V28" s="214">
        <f>IF(V27="-","-",IF(ISBLANK(S27), "",ROUND((2*S27+1.96^2-(1.96*SQRT((1.96^2+4*S27*(1-V27)))))/(2*($Y27+(1.96^2))), 3)))</f>
        <v>5.0000000000000001E-3</v>
      </c>
      <c r="W28" s="215">
        <f>IF(V27="-","-",IF(ISBLANK(S27), "",ROUND((2*S27+1.96^2+(1.96*SQRT((1.96^2+4*S27*(1-V27)))))/(2*($Y27+(1.96^2))), 3)))</f>
        <v>7.0000000000000001E-3</v>
      </c>
      <c r="X28" s="152"/>
      <c r="Y28" s="181"/>
      <c r="AA28" s="13"/>
    </row>
    <row r="29" spans="1:30" s="63" customFormat="1" ht="14.25" customHeight="1" x14ac:dyDescent="0.25">
      <c r="A29" s="183" t="str">
        <f t="shared" ref="A29" si="13">CONCATENATE($C$5,C29)</f>
        <v>LondonColorectal</v>
      </c>
      <c r="B29" s="62"/>
      <c r="C29" s="154" t="s">
        <v>23</v>
      </c>
      <c r="D29" s="152">
        <f>IF($C29="All tumours (excl. NMSC)", SUMIF(Malignant_EP_suppr!$A$2:$A$10,$C$5&amp;" Total",INDEX(Malignant_EP_suppr!$A$2:$H$10,0,MATCH(D$5,Malignant_EP_suppr!$A$2:$H$2,0))),IF($C29="All malignant tumours (excl. NMSC)",SUMIF(Malignant_EP_suppr!$A$2:$A$10,$C$5&amp;"Malignant",INDEX(Malignant_EP_suppr!$A$2:$H$10,0,MATCH(D$5,Malignant_EP_suppr!$A$2:$H$2,0))),VLOOKUP($A29,TumourType_EP_suppr!$A$5:$H$102,VLOOKUP(D$5,$AC$9:$AD$13,2),FALSE)))</f>
        <v>6544</v>
      </c>
      <c r="E29" s="216">
        <f>IFERROR(IF(D29="&lt;5","-",D29/$X29),"-")</f>
        <v>0.89976625876529626</v>
      </c>
      <c r="F29" s="216"/>
      <c r="G29" s="216">
        <f>IFERROR(IF(D29="&lt;5","-",D29/$Y29),"-")</f>
        <v>0.24799151129301197</v>
      </c>
      <c r="H29" s="217"/>
      <c r="I29" s="152">
        <f>IF($C29="All tumours (excl. NMSC)", SUMIF(Malignant_EP_suppr!$A$2:$A$10,$C$5&amp;" Total",INDEX(Malignant_EP_suppr!$A$2:$H$10,0,MATCH(I$5,Malignant_EP_suppr!$A$2:$H$2,0))),IF($C29="All malignant tumours (excl. NMSC)",SUMIF(Malignant_EP_suppr!$A$2:$A$10,$C$5&amp;"Malignant",INDEX(Malignant_EP_suppr!$A$2:$H$10,0,MATCH(I$5,Malignant_EP_suppr!$A$2:$H$2,0))),VLOOKUP($A29,TumourType_EP_suppr!$A$5:$H$102,VLOOKUP(I$5,$AC$9:$AD$13,2),FALSE)))</f>
        <v>194</v>
      </c>
      <c r="J29" s="216">
        <f t="shared" si="1"/>
        <v>2.6673999725010313E-2</v>
      </c>
      <c r="K29" s="216"/>
      <c r="L29" s="216">
        <f>IFERROR(IF(I29="&lt;5","-",I29/$Y29),"-")</f>
        <v>7.3518265878429589E-3</v>
      </c>
      <c r="M29" s="221"/>
      <c r="N29" s="152">
        <f>IF($C29="All tumours (excl. NMSC)", SUMIF(Malignant_EP_suppr!$A$2:$A$10,$C$5&amp;" Total",INDEX(Malignant_EP_suppr!$A$2:$H$10,0,MATCH(N$5,Malignant_EP_suppr!$A$2:$H$2,0))),IF($C29="All malignant tumours (excl. NMSC)",SUMIF(Malignant_EP_suppr!$A$2:$A$10,$C$5&amp;"Malignant",INDEX(Malignant_EP_suppr!$A$2:$H$10,0,MATCH(N$5,Malignant_EP_suppr!$A$2:$H$2,0))),VLOOKUP($A29,TumourType_EP_suppr!$A$5:$H$102,VLOOKUP(N$5,$AC$9:$AD$13,2),FALSE)))</f>
        <v>100</v>
      </c>
      <c r="O29" s="216">
        <f t="shared" si="2"/>
        <v>1.3749484394335213E-2</v>
      </c>
      <c r="P29" s="216"/>
      <c r="Q29" s="216">
        <f>IFERROR(IF(N29="&lt;5","-",N29/$Y29),"-")</f>
        <v>3.7896013339396694E-3</v>
      </c>
      <c r="R29" s="217"/>
      <c r="S29" s="152">
        <f>IF($C29="All tumours (excl. NMSC)", SUMIF(Malignant_EP_suppr!$A$2:$A$10,$C$5&amp;" Total",INDEX(Malignant_EP_suppr!$A$2:$H$10,0,MATCH(S$5,Malignant_EP_suppr!$A$2:$H$2,0))),IF($C29="All malignant tumours (excl. NMSC)",SUMIF(Malignant_EP_suppr!$A$2:$A$10,$C$5&amp;"Malignant",INDEX(Malignant_EP_suppr!$A$2:$H$10,0,MATCH(S$5,Malignant_EP_suppr!$A$2:$H$2,0))),VLOOKUP($A29,TumourType_EP_suppr!$A$5:$H$102,VLOOKUP(S$5,$AC$9:$AD$13,2),FALSE)))</f>
        <v>435</v>
      </c>
      <c r="T29" s="216">
        <f t="shared" si="3"/>
        <v>5.9810257115358173E-2</v>
      </c>
      <c r="U29" s="216"/>
      <c r="V29" s="216">
        <f>IFERROR(IF(S29="&lt;5","-",S29/$Y29),"-")</f>
        <v>1.6484765802637562E-2</v>
      </c>
      <c r="W29" s="221"/>
      <c r="X29" s="152">
        <f>IF($C29="All tumours (excl. NMSC)", SUMIF(Malignant_EP_suppr!$A$2:$A$10,$C$5&amp;" Total",INDEX(Malignant_EP_suppr!$A$2:$H$10,0,MATCH(X$5,Malignant_EP_suppr!$A$2:$H$2,0))),IF($C29="All malignant tumours (excl. NMSC)",SUMIF(Malignant_EP_suppr!$A$2:$A$10,$C$5&amp;"Malignant",INDEX(Malignant_EP_suppr!$A$2:$H$10,0,MATCH(X$5,Malignant_EP_suppr!$A$2:$H$2,0))),VLOOKUP($A29,TumourType_EP_suppr!$A$5:$H$102,VLOOKUP(X$5,$AC$9:$AD$13,2),FALSE)))</f>
        <v>7273</v>
      </c>
      <c r="Y29" s="180">
        <f>IFERROR(IF($C29="All tumours (excl. NMSC)", VLOOKUP($Z29,Malignant_all_suppr!$A$4:$D$10,4,FALSE),IF($C29="All malignant tumours (excl. NMSC)",VLOOKUP($Z29,Malignant_all_suppr!$A$4:$D$10,4,FALSE),VLOOKUP($A29,TumourType_all_suppr!$A$4:$D$101,4,FALSE))),0)</f>
        <v>26388</v>
      </c>
    </row>
    <row r="30" spans="1:30" s="63" customFormat="1" ht="14.25" customHeight="1" x14ac:dyDescent="0.25">
      <c r="A30" s="183"/>
      <c r="B30" s="62"/>
      <c r="C30" s="154"/>
      <c r="D30" s="152"/>
      <c r="E30" s="214">
        <f>IF(E29="-","-",IF(ISBLANK(D29), "",ROUND((2*D29+1.96^2-(1.96*SQRT((1.96^2+4*D29*(1-E29)))))/(2*($X29+(1.96^2))), 3)))</f>
        <v>0.89300000000000002</v>
      </c>
      <c r="F30" s="214">
        <f>IF(E29="-","-",IF(ISBLANK(D29), "",ROUND((2*D29+1.96^2+(1.96*SQRT((1.96^2+4*D29*(1-E29)))))/(2*($X29+(1.96^2))), 3)))</f>
        <v>0.90600000000000003</v>
      </c>
      <c r="G30" s="214">
        <f>IF(G29="-","-",IF(ISBLANK(D29), "",ROUND((2*D29+1.96^2-(1.96*SQRT((1.96^2+4*D29*(1-G29)))))/(2*($Y29+(1.96^2))), 3)))</f>
        <v>0.24299999999999999</v>
      </c>
      <c r="H30" s="215">
        <f>IF(G29="-","-",IF(ISBLANK(D29), "",ROUND((2*D29+1.96^2+(1.96*SQRT((1.96^2+4*D29*(1-G29)))))/(2*($Y29+(1.96^2))), 3)))</f>
        <v>0.253</v>
      </c>
      <c r="I30" s="152"/>
      <c r="J30" s="214">
        <f>IF(J29="-","-",IF(ISBLANK(I29), "",ROUND((2*I29+1.96^2-(1.96*SQRT((1.96^2+4*I29*(1-J29)))))/(2*($X29+(1.96^2))), 3)))</f>
        <v>2.3E-2</v>
      </c>
      <c r="K30" s="214">
        <f>IF(J29="-","-",IF(ISBLANK(I29), "",ROUND((2*I29+1.96^2+(1.96*SQRT((1.96^2+4*I29*(1-J29)))))/(2*($X29+(1.96^2))), 3)))</f>
        <v>3.1E-2</v>
      </c>
      <c r="L30" s="214">
        <f>IF(L29="-","-",IF(ISBLANK(I29), "",ROUND((2*I29+1.96^2-(1.96*SQRT((1.96^2+4*I29*(1-L29)))))/(2*($Y29+(1.96^2))), 3)))</f>
        <v>6.0000000000000001E-3</v>
      </c>
      <c r="M30" s="215">
        <f>IF(L29="-","-",IF(ISBLANK(I29), "",ROUND((2*I29+1.96^2+(1.96*SQRT((1.96^2+4*I29*(1-L29)))))/(2*($Y29+(1.96^2))), 3)))</f>
        <v>8.0000000000000002E-3</v>
      </c>
      <c r="N30" s="152"/>
      <c r="O30" s="214">
        <f>IF(O29="-","-",IF(ISBLANK(N29), "",ROUND((2*N29+1.96^2-(1.96*SQRT((1.96^2+4*N29*(1-O29)))))/(2*($X29+(1.96^2))), 3)))</f>
        <v>1.0999999999999999E-2</v>
      </c>
      <c r="P30" s="214">
        <f>IF(O29="-","-",IF(ISBLANK(N29), "",ROUND((2*N29+1.96^2+(1.96*SQRT((1.96^2+4*N29*(1-O29)))))/(2*($X29+(1.96^2))), 3)))</f>
        <v>1.7000000000000001E-2</v>
      </c>
      <c r="Q30" s="214">
        <f>IF(Q29="-","-",IF(ISBLANK(N29), "",ROUND((2*N29+1.96^2-(1.96*SQRT((1.96^2+4*N29*(1-Q29)))))/(2*($Y29+(1.96^2))), 3)))</f>
        <v>3.0000000000000001E-3</v>
      </c>
      <c r="R30" s="215">
        <f>IF(Q29="-","-",IF(ISBLANK(N29), "",ROUND((2*N29+1.96^2+(1.96*SQRT((1.96^2+4*N29*(1-Q29)))))/(2*($Y29+(1.96^2))), 3)))</f>
        <v>5.0000000000000001E-3</v>
      </c>
      <c r="S30" s="152"/>
      <c r="T30" s="214">
        <f>IF(T29="-","-",IF(ISBLANK(S29), "",ROUND((2*S29+1.96^2-(1.96*SQRT((1.96^2+4*S29*(1-T29)))))/(2*($X29+(1.96^2))), 3)))</f>
        <v>5.5E-2</v>
      </c>
      <c r="U30" s="214">
        <f>IF(T29="-","-",IF(ISBLANK(S29), "",ROUND((2*S29+1.96^2+(1.96*SQRT((1.96^2+4*S29*(1-T29)))))/(2*($X29+(1.96^2))), 3)))</f>
        <v>6.5000000000000002E-2</v>
      </c>
      <c r="V30" s="214">
        <f>IF(V29="-","-",IF(ISBLANK(S29), "",ROUND((2*S29+1.96^2-(1.96*SQRT((1.96^2+4*S29*(1-V29)))))/(2*($Y29+(1.96^2))), 3)))</f>
        <v>1.4999999999999999E-2</v>
      </c>
      <c r="W30" s="215">
        <f>IF(V29="-","-",IF(ISBLANK(S29), "",ROUND((2*S29+1.96^2+(1.96*SQRT((1.96^2+4*S29*(1-V29)))))/(2*($Y29+(1.96^2))), 3)))</f>
        <v>1.7999999999999999E-2</v>
      </c>
      <c r="X30" s="152"/>
      <c r="Y30" s="181"/>
    </row>
    <row r="31" spans="1:30" s="63" customFormat="1" ht="14.25" customHeight="1" x14ac:dyDescent="0.25">
      <c r="A31" s="183" t="str">
        <f t="shared" ref="A31" si="14">CONCATENATE($C$5,C31)</f>
        <v>LondonHead and neck – Larynx</v>
      </c>
      <c r="B31" s="62"/>
      <c r="C31" s="154" t="s">
        <v>62</v>
      </c>
      <c r="D31" s="152">
        <f>IF($C31="All tumours (excl. NMSC)", SUMIF(Malignant_EP_suppr!$A$2:$A$10,$C$5&amp;" Total",INDEX(Malignant_EP_suppr!$A$2:$H$10,0,MATCH(D$5,Malignant_EP_suppr!$A$2:$H$2,0))),IF($C31="All malignant tumours (excl. NMSC)",SUMIF(Malignant_EP_suppr!$A$2:$A$10,$C$5&amp;"Malignant",INDEX(Malignant_EP_suppr!$A$2:$H$10,0,MATCH(D$5,Malignant_EP_suppr!$A$2:$H$2,0))),VLOOKUP($A31,TumourType_EP_suppr!$A$5:$H$102,VLOOKUP(D$5,$AC$9:$AD$13,2),FALSE)))</f>
        <v>201</v>
      </c>
      <c r="E31" s="216">
        <f>IFERROR(IF(D31="&lt;5","-",D31/$X31),"-")</f>
        <v>0.74444444444444446</v>
      </c>
      <c r="F31" s="216"/>
      <c r="G31" s="216">
        <f>IFERROR(IF(D31="&lt;5","-",D31/$Y31),"-")</f>
        <v>0.11197771587743732</v>
      </c>
      <c r="H31" s="217"/>
      <c r="I31" s="152" t="str">
        <f>IF($C31="All tumours (excl. NMSC)", SUMIF(Malignant_EP_suppr!$A$2:$A$10,$C$5&amp;" Total",INDEX(Malignant_EP_suppr!$A$2:$H$10,0,MATCH(I$5,Malignant_EP_suppr!$A$2:$H$2,0))),IF($C31="All malignant tumours (excl. NMSC)",SUMIF(Malignant_EP_suppr!$A$2:$A$10,$C$5&amp;"Malignant",INDEX(Malignant_EP_suppr!$A$2:$H$10,0,MATCH(I$5,Malignant_EP_suppr!$A$2:$H$2,0))),VLOOKUP($A31,TumourType_EP_suppr!$A$5:$H$102,VLOOKUP(I$5,$AC$9:$AD$13,2),FALSE)))</f>
        <v>*</v>
      </c>
      <c r="J31" s="216" t="str">
        <f t="shared" si="1"/>
        <v>-</v>
      </c>
      <c r="K31" s="216"/>
      <c r="L31" s="216" t="str">
        <f>IFERROR(IF(I31="&lt;5","-",I31/$Y31),"-")</f>
        <v>-</v>
      </c>
      <c r="M31" s="221"/>
      <c r="N31" s="152" t="str">
        <f>IF($C31="All tumours (excl. NMSC)", SUMIF(Malignant_EP_suppr!$A$2:$A$10,$C$5&amp;" Total",INDEX(Malignant_EP_suppr!$A$2:$H$10,0,MATCH(N$5,Malignant_EP_suppr!$A$2:$H$2,0))),IF($C31="All malignant tumours (excl. NMSC)",SUMIF(Malignant_EP_suppr!$A$2:$A$10,$C$5&amp;"Malignant",INDEX(Malignant_EP_suppr!$A$2:$H$10,0,MATCH(N$5,Malignant_EP_suppr!$A$2:$H$2,0))),VLOOKUP($A31,TumourType_EP_suppr!$A$5:$H$102,VLOOKUP(N$5,$AC$9:$AD$13,2),FALSE)))</f>
        <v>*</v>
      </c>
      <c r="O31" s="216" t="str">
        <f t="shared" si="2"/>
        <v>-</v>
      </c>
      <c r="P31" s="216"/>
      <c r="Q31" s="216" t="str">
        <f>IFERROR(IF(N31="&lt;5","-",N31/$Y31),"-")</f>
        <v>-</v>
      </c>
      <c r="R31" s="217"/>
      <c r="S31" s="152">
        <f>IF($C31="All tumours (excl. NMSC)", SUMIF(Malignant_EP_suppr!$A$2:$A$10,$C$5&amp;" Total",INDEX(Malignant_EP_suppr!$A$2:$H$10,0,MATCH(S$5,Malignant_EP_suppr!$A$2:$H$2,0))),IF($C31="All malignant tumours (excl. NMSC)",SUMIF(Malignant_EP_suppr!$A$2:$A$10,$C$5&amp;"Malignant",INDEX(Malignant_EP_suppr!$A$2:$H$10,0,MATCH(S$5,Malignant_EP_suppr!$A$2:$H$2,0))),VLOOKUP($A31,TumourType_EP_suppr!$A$5:$H$102,VLOOKUP(S$5,$AC$9:$AD$13,2),FALSE)))</f>
        <v>58</v>
      </c>
      <c r="T31" s="216">
        <f t="shared" si="3"/>
        <v>0.21481481481481482</v>
      </c>
      <c r="U31" s="216"/>
      <c r="V31" s="216">
        <f>IFERROR(IF(S31="&lt;5","-",S31/$Y31),"-")</f>
        <v>3.2311977715877439E-2</v>
      </c>
      <c r="W31" s="221"/>
      <c r="X31" s="152">
        <f>IF($C31="All tumours (excl. NMSC)", SUMIF(Malignant_EP_suppr!$A$2:$A$10,$C$5&amp;" Total",INDEX(Malignant_EP_suppr!$A$2:$H$10,0,MATCH(X$5,Malignant_EP_suppr!$A$2:$H$2,0))),IF($C31="All malignant tumours (excl. NMSC)",SUMIF(Malignant_EP_suppr!$A$2:$A$10,$C$5&amp;"Malignant",INDEX(Malignant_EP_suppr!$A$2:$H$10,0,MATCH(X$5,Malignant_EP_suppr!$A$2:$H$2,0))),VLOOKUP($A31,TumourType_EP_suppr!$A$5:$H$102,VLOOKUP(X$5,$AC$9:$AD$13,2),FALSE)))</f>
        <v>270</v>
      </c>
      <c r="Y31" s="180">
        <f>IFERROR(IF($C31="All tumours (excl. NMSC)", VLOOKUP($Z31,Malignant_all_suppr!$A$4:$D$10,4,FALSE),IF($C31="All malignant tumours (excl. NMSC)",VLOOKUP($Z31,Malignant_all_suppr!$A$4:$D$10,4,FALSE),VLOOKUP($A31,TumourType_all_suppr!$A$4:$D$101,4,FALSE))),0)</f>
        <v>1795</v>
      </c>
    </row>
    <row r="32" spans="1:30" s="63" customFormat="1" ht="14.25" customHeight="1" x14ac:dyDescent="0.25">
      <c r="A32" s="183"/>
      <c r="B32" s="62"/>
      <c r="C32" s="154"/>
      <c r="D32" s="152"/>
      <c r="E32" s="214">
        <f>IF(E31="-","-",IF(ISBLANK(D31), "",ROUND((2*D31+1.96^2-(1.96*SQRT((1.96^2+4*D31*(1-E31)))))/(2*($X31+(1.96^2))), 3)))</f>
        <v>0.68899999999999995</v>
      </c>
      <c r="F32" s="214">
        <f>IF(E31="-","-",IF(ISBLANK(D31), "",ROUND((2*D31+1.96^2+(1.96*SQRT((1.96^2+4*D31*(1-E31)))))/(2*($X31+(1.96^2))), 3)))</f>
        <v>0.79300000000000004</v>
      </c>
      <c r="G32" s="214">
        <f>IF(G31="-","-",IF(ISBLANK(D31), "",ROUND((2*D31+1.96^2-(1.96*SQRT((1.96^2+4*D31*(1-G31)))))/(2*($Y31+(1.96^2))), 3)))</f>
        <v>9.8000000000000004E-2</v>
      </c>
      <c r="H32" s="215">
        <f>IF(G31="-","-",IF(ISBLANK(D31), "",ROUND((2*D31+1.96^2+(1.96*SQRT((1.96^2+4*D31*(1-G31)))))/(2*($Y31+(1.96^2))), 3)))</f>
        <v>0.127</v>
      </c>
      <c r="I32" s="152"/>
      <c r="J32" s="214" t="str">
        <f>IF(J31="-","-",IF(ISBLANK(I31), "",ROUND((2*I31+1.96^2-(1.96*SQRT((1.96^2+4*I31*(1-J31)))))/(2*($X31+(1.96^2))), 3)))</f>
        <v>-</v>
      </c>
      <c r="K32" s="214" t="str">
        <f>IF(J31="-","-",IF(ISBLANK(I31), "",ROUND((2*I31+1.96^2+(1.96*SQRT((1.96^2+4*I31*(1-J31)))))/(2*($X31+(1.96^2))), 3)))</f>
        <v>-</v>
      </c>
      <c r="L32" s="214" t="str">
        <f>IF(L31="-","-",IF(ISBLANK(I31), "",ROUND((2*I31+1.96^2-(1.96*SQRT((1.96^2+4*I31*(1-L31)))))/(2*($Y31+(1.96^2))), 3)))</f>
        <v>-</v>
      </c>
      <c r="M32" s="215" t="str">
        <f>IF(L31="-","-",IF(ISBLANK(I31), "",ROUND((2*I31+1.96^2+(1.96*SQRT((1.96^2+4*I31*(1-L31)))))/(2*($Y31+(1.96^2))), 3)))</f>
        <v>-</v>
      </c>
      <c r="N32" s="152"/>
      <c r="O32" s="214" t="str">
        <f>IF(O31="-","-",IF(ISBLANK(N31), "",ROUND((2*N31+1.96^2-(1.96*SQRT((1.96^2+4*N31*(1-O31)))))/(2*($X31+(1.96^2))), 3)))</f>
        <v>-</v>
      </c>
      <c r="P32" s="214" t="str">
        <f>IF(O31="-","-",IF(ISBLANK(N31), "",ROUND((2*N31+1.96^2+(1.96*SQRT((1.96^2+4*N31*(1-O31)))))/(2*($X31+(1.96^2))), 3)))</f>
        <v>-</v>
      </c>
      <c r="Q32" s="214" t="str">
        <f>IF(Q31="-","-",IF(ISBLANK(N31), "",ROUND((2*N31+1.96^2-(1.96*SQRT((1.96^2+4*N31*(1-Q31)))))/(2*($Y31+(1.96^2))), 3)))</f>
        <v>-</v>
      </c>
      <c r="R32" s="215" t="str">
        <f>IF(Q31="-","-",IF(ISBLANK(N31), "",ROUND((2*N31+1.96^2+(1.96*SQRT((1.96^2+4*N31*(1-Q31)))))/(2*($Y31+(1.96^2))), 3)))</f>
        <v>-</v>
      </c>
      <c r="S32" s="152"/>
      <c r="T32" s="214">
        <f>IF(T31="-","-",IF(ISBLANK(S31), "",ROUND((2*S31+1.96^2-(1.96*SQRT((1.96^2+4*S31*(1-T31)))))/(2*($X31+(1.96^2))), 3)))</f>
        <v>0.17</v>
      </c>
      <c r="U32" s="214">
        <f>IF(T31="-","-",IF(ISBLANK(S31), "",ROUND((2*S31+1.96^2+(1.96*SQRT((1.96^2+4*S31*(1-T31)))))/(2*($X31+(1.96^2))), 3)))</f>
        <v>0.26800000000000002</v>
      </c>
      <c r="V32" s="214">
        <f>IF(V31="-","-",IF(ISBLANK(S31), "",ROUND((2*S31+1.96^2-(1.96*SQRT((1.96^2+4*S31*(1-V31)))))/(2*($Y31+(1.96^2))), 3)))</f>
        <v>2.5000000000000001E-2</v>
      </c>
      <c r="W32" s="215">
        <f>IF(V31="-","-",IF(ISBLANK(S31), "",ROUND((2*S31+1.96^2+(1.96*SQRT((1.96^2+4*S31*(1-V31)))))/(2*($Y31+(1.96^2))), 3)))</f>
        <v>4.2000000000000003E-2</v>
      </c>
      <c r="X32" s="152"/>
      <c r="Y32" s="181"/>
    </row>
    <row r="33" spans="1:25" s="63" customFormat="1" ht="14.25" customHeight="1" x14ac:dyDescent="0.25">
      <c r="A33" s="183" t="str">
        <f t="shared" ref="A33" si="15">CONCATENATE($C$5,C33)</f>
        <v>LondonHead and Neck - non specific</v>
      </c>
      <c r="B33" s="62"/>
      <c r="C33" s="154" t="s">
        <v>27</v>
      </c>
      <c r="D33" s="152">
        <f>IF($C33="All tumours (excl. NMSC)", SUMIF(Malignant_EP_suppr!$A$2:$A$10,$C$5&amp;" Total",INDEX(Malignant_EP_suppr!$A$2:$H$10,0,MATCH(D$5,Malignant_EP_suppr!$A$2:$H$2,0))),IF($C33="All malignant tumours (excl. NMSC)",SUMIF(Malignant_EP_suppr!$A$2:$A$10,$C$5&amp;"Malignant",INDEX(Malignant_EP_suppr!$A$2:$H$10,0,MATCH(D$5,Malignant_EP_suppr!$A$2:$H$2,0))),VLOOKUP($A33,TumourType_EP_suppr!$A$5:$H$102,VLOOKUP(D$5,$AC$9:$AD$13,2),FALSE)))</f>
        <v>53</v>
      </c>
      <c r="E33" s="216">
        <f>IFERROR(IF(D33="&lt;5","-",D33/$X33),"-")</f>
        <v>0.70666666666666667</v>
      </c>
      <c r="F33" s="216"/>
      <c r="G33" s="216">
        <f>IFERROR(IF(D33="&lt;5","-",D33/$Y33),"-")</f>
        <v>0.1280193236714976</v>
      </c>
      <c r="H33" s="217"/>
      <c r="I33" s="152" t="str">
        <f>IF($C33="All tumours (excl. NMSC)", SUMIF(Malignant_EP_suppr!$A$2:$A$10,$C$5&amp;" Total",INDEX(Malignant_EP_suppr!$A$2:$H$10,0,MATCH(I$5,Malignant_EP_suppr!$A$2:$H$2,0))),IF($C33="All malignant tumours (excl. NMSC)",SUMIF(Malignant_EP_suppr!$A$2:$A$10,$C$5&amp;"Malignant",INDEX(Malignant_EP_suppr!$A$2:$H$10,0,MATCH(I$5,Malignant_EP_suppr!$A$2:$H$2,0))),VLOOKUP($A33,TumourType_EP_suppr!$A$5:$H$102,VLOOKUP(I$5,$AC$9:$AD$13,2),FALSE)))</f>
        <v>*</v>
      </c>
      <c r="J33" s="216" t="str">
        <f t="shared" si="1"/>
        <v>-</v>
      </c>
      <c r="K33" s="216"/>
      <c r="L33" s="216" t="str">
        <f>IFERROR(IF(I33="&lt;5","-",I33/$Y33),"-")</f>
        <v>-</v>
      </c>
      <c r="M33" s="221"/>
      <c r="N33" s="152" t="str">
        <f>IF($C33="All tumours (excl. NMSC)", SUMIF(Malignant_EP_suppr!$A$2:$A$10,$C$5&amp;" Total",INDEX(Malignant_EP_suppr!$A$2:$H$10,0,MATCH(N$5,Malignant_EP_suppr!$A$2:$H$2,0))),IF($C33="All malignant tumours (excl. NMSC)",SUMIF(Malignant_EP_suppr!$A$2:$A$10,$C$5&amp;"Malignant",INDEX(Malignant_EP_suppr!$A$2:$H$10,0,MATCH(N$5,Malignant_EP_suppr!$A$2:$H$2,0))),VLOOKUP($A33,TumourType_EP_suppr!$A$5:$H$102,VLOOKUP(N$5,$AC$9:$AD$13,2),FALSE)))</f>
        <v>*</v>
      </c>
      <c r="O33" s="216" t="str">
        <f t="shared" si="2"/>
        <v>-</v>
      </c>
      <c r="P33" s="216"/>
      <c r="Q33" s="216" t="str">
        <f>IFERROR(IF(N33="&lt;5","-",N33/$Y33),"-")</f>
        <v>-</v>
      </c>
      <c r="R33" s="217"/>
      <c r="S33" s="152">
        <f>IF($C33="All tumours (excl. NMSC)", SUMIF(Malignant_EP_suppr!$A$2:$A$10,$C$5&amp;" Total",INDEX(Malignant_EP_suppr!$A$2:$H$10,0,MATCH(S$5,Malignant_EP_suppr!$A$2:$H$2,0))),IF($C33="All malignant tumours (excl. NMSC)",SUMIF(Malignant_EP_suppr!$A$2:$A$10,$C$5&amp;"Malignant",INDEX(Malignant_EP_suppr!$A$2:$H$10,0,MATCH(S$5,Malignant_EP_suppr!$A$2:$H$2,0))),VLOOKUP($A33,TumourType_EP_suppr!$A$5:$H$102,VLOOKUP(S$5,$AC$9:$AD$13,2),FALSE)))</f>
        <v>18</v>
      </c>
      <c r="T33" s="216">
        <f t="shared" si="3"/>
        <v>0.24</v>
      </c>
      <c r="U33" s="216"/>
      <c r="V33" s="216">
        <f>IFERROR(IF(S33="&lt;5","-",S33/$Y33),"-")</f>
        <v>4.3478260869565216E-2</v>
      </c>
      <c r="W33" s="221"/>
      <c r="X33" s="152">
        <f>IF($C33="All tumours (excl. NMSC)", SUMIF(Malignant_EP_suppr!$A$2:$A$10,$C$5&amp;" Total",INDEX(Malignant_EP_suppr!$A$2:$H$10,0,MATCH(X$5,Malignant_EP_suppr!$A$2:$H$2,0))),IF($C33="All malignant tumours (excl. NMSC)",SUMIF(Malignant_EP_suppr!$A$2:$A$10,$C$5&amp;"Malignant",INDEX(Malignant_EP_suppr!$A$2:$H$10,0,MATCH(X$5,Malignant_EP_suppr!$A$2:$H$2,0))),VLOOKUP($A33,TumourType_EP_suppr!$A$5:$H$102,VLOOKUP(X$5,$AC$9:$AD$13,2),FALSE)))</f>
        <v>75</v>
      </c>
      <c r="Y33" s="180">
        <f>IFERROR(IF($C33="All tumours (excl. NMSC)", VLOOKUP($Z33,Malignant_all_suppr!$A$4:$D$10,4,FALSE),IF($C33="All malignant tumours (excl. NMSC)",VLOOKUP($Z33,Malignant_all_suppr!$A$4:$D$10,4,FALSE),VLOOKUP($A33,TumourType_all_suppr!$A$4:$D$101,4,FALSE))),0)</f>
        <v>414</v>
      </c>
    </row>
    <row r="34" spans="1:25" s="63" customFormat="1" ht="14.25" customHeight="1" x14ac:dyDescent="0.25">
      <c r="A34" s="183"/>
      <c r="B34" s="62"/>
      <c r="C34" s="154"/>
      <c r="D34" s="152"/>
      <c r="E34" s="214">
        <f>IF(E33="-","-",IF(ISBLANK(D33), "",ROUND((2*D33+1.96^2-(1.96*SQRT((1.96^2+4*D33*(1-E33)))))/(2*($X33+(1.96^2))), 3)))</f>
        <v>0.59599999999999997</v>
      </c>
      <c r="F34" s="214">
        <f>IF(E33="-","-",IF(ISBLANK(D33), "",ROUND((2*D33+1.96^2+(1.96*SQRT((1.96^2+4*D33*(1-E33)))))/(2*($X33+(1.96^2))), 3)))</f>
        <v>0.79800000000000004</v>
      </c>
      <c r="G34" s="214">
        <f>IF(G33="-","-",IF(ISBLANK(D33), "",ROUND((2*D33+1.96^2-(1.96*SQRT((1.96^2+4*D33*(1-G33)))))/(2*($Y33+(1.96^2))), 3)))</f>
        <v>9.9000000000000005E-2</v>
      </c>
      <c r="H34" s="215">
        <f>IF(G33="-","-",IF(ISBLANK(D33), "",ROUND((2*D33+1.96^2+(1.96*SQRT((1.96^2+4*D33*(1-G33)))))/(2*($Y33+(1.96^2))), 3)))</f>
        <v>0.16400000000000001</v>
      </c>
      <c r="I34" s="152"/>
      <c r="J34" s="214" t="str">
        <f>IF(J33="-","-",IF(ISBLANK(I33), "",ROUND((2*I33+1.96^2-(1.96*SQRT((1.96^2+4*I33*(1-J33)))))/(2*($X33+(1.96^2))), 3)))</f>
        <v>-</v>
      </c>
      <c r="K34" s="214" t="str">
        <f>IF(J33="-","-",IF(ISBLANK(I33), "",ROUND((2*I33+1.96^2+(1.96*SQRT((1.96^2+4*I33*(1-J33)))))/(2*($X33+(1.96^2))), 3)))</f>
        <v>-</v>
      </c>
      <c r="L34" s="214" t="str">
        <f>IF(L33="-","-",IF(ISBLANK(I33), "",ROUND((2*I33+1.96^2-(1.96*SQRT((1.96^2+4*I33*(1-L33)))))/(2*($Y33+(1.96^2))), 3)))</f>
        <v>-</v>
      </c>
      <c r="M34" s="215" t="str">
        <f>IF(L33="-","-",IF(ISBLANK(I33), "",ROUND((2*I33+1.96^2+(1.96*SQRT((1.96^2+4*I33*(1-L33)))))/(2*($Y33+(1.96^2))), 3)))</f>
        <v>-</v>
      </c>
      <c r="N34" s="152"/>
      <c r="O34" s="214" t="str">
        <f>IF(O33="-","-",IF(ISBLANK(N33), "",ROUND((2*N33+1.96^2-(1.96*SQRT((1.96^2+4*N33*(1-O33)))))/(2*($X33+(1.96^2))), 3)))</f>
        <v>-</v>
      </c>
      <c r="P34" s="214" t="str">
        <f>IF(O33="-","-",IF(ISBLANK(N33), "",ROUND((2*N33+1.96^2+(1.96*SQRT((1.96^2+4*N33*(1-O33)))))/(2*($X33+(1.96^2))), 3)))</f>
        <v>-</v>
      </c>
      <c r="Q34" s="214" t="str">
        <f>IF(Q33="-","-",IF(ISBLANK(N33), "",ROUND((2*N33+1.96^2-(1.96*SQRT((1.96^2+4*N33*(1-Q33)))))/(2*($Y33+(1.96^2))), 3)))</f>
        <v>-</v>
      </c>
      <c r="R34" s="215" t="str">
        <f>IF(Q33="-","-",IF(ISBLANK(N33), "",ROUND((2*N33+1.96^2+(1.96*SQRT((1.96^2+4*N33*(1-Q33)))))/(2*($Y33+(1.96^2))), 3)))</f>
        <v>-</v>
      </c>
      <c r="S34" s="152"/>
      <c r="T34" s="214">
        <f>IF(T33="-","-",IF(ISBLANK(S33), "",ROUND((2*S33+1.96^2-(1.96*SQRT((1.96^2+4*S33*(1-T33)))))/(2*($X33+(1.96^2))), 3)))</f>
        <v>0.158</v>
      </c>
      <c r="U34" s="214">
        <f>IF(T33="-","-",IF(ISBLANK(S33), "",ROUND((2*S33+1.96^2+(1.96*SQRT((1.96^2+4*S33*(1-T33)))))/(2*($X33+(1.96^2))), 3)))</f>
        <v>0.34799999999999998</v>
      </c>
      <c r="V34" s="214">
        <f>IF(V33="-","-",IF(ISBLANK(S33), "",ROUND((2*S33+1.96^2-(1.96*SQRT((1.96^2+4*S33*(1-V33)))))/(2*($Y33+(1.96^2))), 3)))</f>
        <v>2.8000000000000001E-2</v>
      </c>
      <c r="W34" s="215">
        <f>IF(V33="-","-",IF(ISBLANK(S33), "",ROUND((2*S33+1.96^2+(1.96*SQRT((1.96^2+4*S33*(1-V33)))))/(2*($Y33+(1.96^2))), 3)))</f>
        <v>6.8000000000000005E-2</v>
      </c>
      <c r="X34" s="152"/>
      <c r="Y34" s="181"/>
    </row>
    <row r="35" spans="1:25" s="63" customFormat="1" ht="14.25" customHeight="1" x14ac:dyDescent="0.25">
      <c r="A35" s="183" t="str">
        <f t="shared" ref="A35" si="16">CONCATENATE($C$5,C35)</f>
        <v>LondonHead and neck - Oral cavity</v>
      </c>
      <c r="B35" s="62"/>
      <c r="C35" s="154" t="s">
        <v>24</v>
      </c>
      <c r="D35" s="152">
        <f>IF($C35="All tumours (excl. NMSC)", SUMIF(Malignant_EP_suppr!$A$2:$A$10,$C$5&amp;" Total",INDEX(Malignant_EP_suppr!$A$2:$H$10,0,MATCH(D$5,Malignant_EP_suppr!$A$2:$H$2,0))),IF($C35="All malignant tumours (excl. NMSC)",SUMIF(Malignant_EP_suppr!$A$2:$A$10,$C$5&amp;"Malignant",INDEX(Malignant_EP_suppr!$A$2:$H$10,0,MATCH(D$5,Malignant_EP_suppr!$A$2:$H$2,0))),VLOOKUP($A35,TumourType_EP_suppr!$A$5:$H$102,VLOOKUP(D$5,$AC$9:$AD$13,2),FALSE)))</f>
        <v>123</v>
      </c>
      <c r="E35" s="216">
        <f>IFERROR(IF(D35="&lt;5","-",D35/$X35),"-")</f>
        <v>0.50409836065573765</v>
      </c>
      <c r="F35" s="216"/>
      <c r="G35" s="216">
        <f>IFERROR(IF(D35="&lt;5","-",D35/$Y35),"-")</f>
        <v>5.1942567567567564E-2</v>
      </c>
      <c r="H35" s="217"/>
      <c r="I35" s="152" t="str">
        <f>IF($C35="All tumours (excl. NMSC)", SUMIF(Malignant_EP_suppr!$A$2:$A$10,$C$5&amp;" Total",INDEX(Malignant_EP_suppr!$A$2:$H$10,0,MATCH(I$5,Malignant_EP_suppr!$A$2:$H$2,0))),IF($C35="All malignant tumours (excl. NMSC)",SUMIF(Malignant_EP_suppr!$A$2:$A$10,$C$5&amp;"Malignant",INDEX(Malignant_EP_suppr!$A$2:$H$10,0,MATCH(I$5,Malignant_EP_suppr!$A$2:$H$2,0))),VLOOKUP($A35,TumourType_EP_suppr!$A$5:$H$102,VLOOKUP(I$5,$AC$9:$AD$13,2),FALSE)))</f>
        <v>*</v>
      </c>
      <c r="J35" s="216" t="str">
        <f t="shared" si="1"/>
        <v>-</v>
      </c>
      <c r="K35" s="216"/>
      <c r="L35" s="216" t="str">
        <f>IFERROR(IF(I35="&lt;5","-",I35/$Y35),"-")</f>
        <v>-</v>
      </c>
      <c r="M35" s="221"/>
      <c r="N35" s="152" t="str">
        <f>IF($C35="All tumours (excl. NMSC)", SUMIF(Malignant_EP_suppr!$A$2:$A$10,$C$5&amp;" Total",INDEX(Malignant_EP_suppr!$A$2:$H$10,0,MATCH(N$5,Malignant_EP_suppr!$A$2:$H$2,0))),IF($C35="All malignant tumours (excl. NMSC)",SUMIF(Malignant_EP_suppr!$A$2:$A$10,$C$5&amp;"Malignant",INDEX(Malignant_EP_suppr!$A$2:$H$10,0,MATCH(N$5,Malignant_EP_suppr!$A$2:$H$2,0))),VLOOKUP($A35,TumourType_EP_suppr!$A$5:$H$102,VLOOKUP(N$5,$AC$9:$AD$13,2),FALSE)))</f>
        <v>*</v>
      </c>
      <c r="O35" s="216" t="str">
        <f t="shared" si="2"/>
        <v>-</v>
      </c>
      <c r="P35" s="216"/>
      <c r="Q35" s="216" t="str">
        <f>IFERROR(IF(N35="&lt;5","-",N35/$Y35),"-")</f>
        <v>-</v>
      </c>
      <c r="R35" s="217"/>
      <c r="S35" s="152">
        <f>IF($C35="All tumours (excl. NMSC)", SUMIF(Malignant_EP_suppr!$A$2:$A$10,$C$5&amp;" Total",INDEX(Malignant_EP_suppr!$A$2:$H$10,0,MATCH(S$5,Malignant_EP_suppr!$A$2:$H$2,0))),IF($C35="All malignant tumours (excl. NMSC)",SUMIF(Malignant_EP_suppr!$A$2:$A$10,$C$5&amp;"Malignant",INDEX(Malignant_EP_suppr!$A$2:$H$10,0,MATCH(S$5,Malignant_EP_suppr!$A$2:$H$2,0))),VLOOKUP($A35,TumourType_EP_suppr!$A$5:$H$102,VLOOKUP(S$5,$AC$9:$AD$13,2),FALSE)))</f>
        <v>98</v>
      </c>
      <c r="T35" s="216">
        <f t="shared" si="3"/>
        <v>0.40163934426229508</v>
      </c>
      <c r="U35" s="216"/>
      <c r="V35" s="216">
        <f>IFERROR(IF(S35="&lt;5","-",S35/$Y35),"-")</f>
        <v>4.1385135135135136E-2</v>
      </c>
      <c r="W35" s="221"/>
      <c r="X35" s="152">
        <f>IF($C35="All tumours (excl. NMSC)", SUMIF(Malignant_EP_suppr!$A$2:$A$10,$C$5&amp;" Total",INDEX(Malignant_EP_suppr!$A$2:$H$10,0,MATCH(X$5,Malignant_EP_suppr!$A$2:$H$2,0))),IF($C35="All malignant tumours (excl. NMSC)",SUMIF(Malignant_EP_suppr!$A$2:$A$10,$C$5&amp;"Malignant",INDEX(Malignant_EP_suppr!$A$2:$H$10,0,MATCH(X$5,Malignant_EP_suppr!$A$2:$H$2,0))),VLOOKUP($A35,TumourType_EP_suppr!$A$5:$H$102,VLOOKUP(X$5,$AC$9:$AD$13,2),FALSE)))</f>
        <v>244</v>
      </c>
      <c r="Y35" s="180">
        <f>IFERROR(IF($C35="All tumours (excl. NMSC)", VLOOKUP($Z35,Malignant_all_suppr!$A$4:$D$10,4,FALSE),IF($C35="All malignant tumours (excl. NMSC)",VLOOKUP($Z35,Malignant_all_suppr!$A$4:$D$10,4,FALSE),VLOOKUP($A35,TumourType_all_suppr!$A$4:$D$101,4,FALSE))),0)</f>
        <v>2368</v>
      </c>
    </row>
    <row r="36" spans="1:25" s="63" customFormat="1" ht="14.25" customHeight="1" x14ac:dyDescent="0.25">
      <c r="A36" s="183"/>
      <c r="B36" s="62"/>
      <c r="C36" s="154"/>
      <c r="D36" s="152"/>
      <c r="E36" s="214">
        <f>IF(E35="-","-",IF(ISBLANK(D35), "",ROUND((2*D35+1.96^2-(1.96*SQRT((1.96^2+4*D35*(1-E35)))))/(2*($X35+(1.96^2))), 3)))</f>
        <v>0.442</v>
      </c>
      <c r="F36" s="214">
        <f>IF(E35="-","-",IF(ISBLANK(D35), "",ROUND((2*D35+1.96^2+(1.96*SQRT((1.96^2+4*D35*(1-E35)))))/(2*($X35+(1.96^2))), 3)))</f>
        <v>0.56599999999999995</v>
      </c>
      <c r="G36" s="214">
        <f>IF(G35="-","-",IF(ISBLANK(D35), "",ROUND((2*D35+1.96^2-(1.96*SQRT((1.96^2+4*D35*(1-G35)))))/(2*($Y35+(1.96^2))), 3)))</f>
        <v>4.3999999999999997E-2</v>
      </c>
      <c r="H36" s="215">
        <f>IF(G35="-","-",IF(ISBLANK(D35), "",ROUND((2*D35+1.96^2+(1.96*SQRT((1.96^2+4*D35*(1-G35)))))/(2*($Y35+(1.96^2))), 3)))</f>
        <v>6.2E-2</v>
      </c>
      <c r="I36" s="152"/>
      <c r="J36" s="214" t="str">
        <f>IF(J35="-","-",IF(ISBLANK(I35), "",ROUND((2*I35+1.96^2-(1.96*SQRT((1.96^2+4*I35*(1-J35)))))/(2*($X35+(1.96^2))), 3)))</f>
        <v>-</v>
      </c>
      <c r="K36" s="214" t="str">
        <f>IF(J35="-","-",IF(ISBLANK(I35), "",ROUND((2*I35+1.96^2+(1.96*SQRT((1.96^2+4*I35*(1-J35)))))/(2*($X35+(1.96^2))), 3)))</f>
        <v>-</v>
      </c>
      <c r="L36" s="214" t="str">
        <f>IF(L35="-","-",IF(ISBLANK(I35), "",ROUND((2*I35+1.96^2-(1.96*SQRT((1.96^2+4*I35*(1-L35)))))/(2*($Y35+(1.96^2))), 3)))</f>
        <v>-</v>
      </c>
      <c r="M36" s="215" t="str">
        <f>IF(L35="-","-",IF(ISBLANK(I35), "",ROUND((2*I35+1.96^2+(1.96*SQRT((1.96^2+4*I35*(1-L35)))))/(2*($Y35+(1.96^2))), 3)))</f>
        <v>-</v>
      </c>
      <c r="N36" s="152"/>
      <c r="O36" s="214" t="str">
        <f>IF(O35="-","-",IF(ISBLANK(N35), "",ROUND((2*N35+1.96^2-(1.96*SQRT((1.96^2+4*N35*(1-O35)))))/(2*($X35+(1.96^2))), 3)))</f>
        <v>-</v>
      </c>
      <c r="P36" s="214" t="str">
        <f>IF(O35="-","-",IF(ISBLANK(N35), "",ROUND((2*N35+1.96^2+(1.96*SQRT((1.96^2+4*N35*(1-O35)))))/(2*($X35+(1.96^2))), 3)))</f>
        <v>-</v>
      </c>
      <c r="Q36" s="214" t="str">
        <f>IF(Q35="-","-",IF(ISBLANK(N35), "",ROUND((2*N35+1.96^2-(1.96*SQRT((1.96^2+4*N35*(1-Q35)))))/(2*($Y35+(1.96^2))), 3)))</f>
        <v>-</v>
      </c>
      <c r="R36" s="215" t="str">
        <f>IF(Q35="-","-",IF(ISBLANK(N35), "",ROUND((2*N35+1.96^2+(1.96*SQRT((1.96^2+4*N35*(1-Q35)))))/(2*($Y35+(1.96^2))), 3)))</f>
        <v>-</v>
      </c>
      <c r="S36" s="152"/>
      <c r="T36" s="214">
        <f>IF(T35="-","-",IF(ISBLANK(S35), "",ROUND((2*S35+1.96^2-(1.96*SQRT((1.96^2+4*S35*(1-T35)))))/(2*($X35+(1.96^2))), 3)))</f>
        <v>0.34200000000000003</v>
      </c>
      <c r="U36" s="214">
        <f>IF(T35="-","-",IF(ISBLANK(S35), "",ROUND((2*S35+1.96^2+(1.96*SQRT((1.96^2+4*S35*(1-T35)))))/(2*($X35+(1.96^2))), 3)))</f>
        <v>0.46400000000000002</v>
      </c>
      <c r="V36" s="214">
        <f>IF(V35="-","-",IF(ISBLANK(S35), "",ROUND((2*S35+1.96^2-(1.96*SQRT((1.96^2+4*S35*(1-V35)))))/(2*($Y35+(1.96^2))), 3)))</f>
        <v>3.4000000000000002E-2</v>
      </c>
      <c r="W36" s="215">
        <f>IF(V35="-","-",IF(ISBLANK(S35), "",ROUND((2*S35+1.96^2+(1.96*SQRT((1.96^2+4*S35*(1-V35)))))/(2*($Y35+(1.96^2))), 3)))</f>
        <v>0.05</v>
      </c>
      <c r="X36" s="152"/>
      <c r="Y36" s="181"/>
    </row>
    <row r="37" spans="1:25" s="63" customFormat="1" ht="14.25" customHeight="1" x14ac:dyDescent="0.25">
      <c r="A37" s="183" t="str">
        <f t="shared" ref="A37" si="17">CONCATENATE($C$5,C37)</f>
        <v>LondonHead and neck - Oropharynx</v>
      </c>
      <c r="B37" s="62"/>
      <c r="C37" s="154" t="s">
        <v>25</v>
      </c>
      <c r="D37" s="152">
        <f>IF($C37="All tumours (excl. NMSC)", SUMIF(Malignant_EP_suppr!$A$2:$A$10,$C$5&amp;" Total",INDEX(Malignant_EP_suppr!$A$2:$H$10,0,MATCH(D$5,Malignant_EP_suppr!$A$2:$H$2,0))),IF($C37="All malignant tumours (excl. NMSC)",SUMIF(Malignant_EP_suppr!$A$2:$A$10,$C$5&amp;"Malignant",INDEX(Malignant_EP_suppr!$A$2:$H$10,0,MATCH(D$5,Malignant_EP_suppr!$A$2:$H$2,0))),VLOOKUP($A37,TumourType_EP_suppr!$A$5:$H$102,VLOOKUP(D$5,$AC$9:$AD$13,2),FALSE)))</f>
        <v>91</v>
      </c>
      <c r="E37" s="216">
        <f>IFERROR(IF(D37="&lt;5","-",D37/$X37),"-")</f>
        <v>0.67910447761194026</v>
      </c>
      <c r="F37" s="216"/>
      <c r="G37" s="216">
        <f>IFERROR(IF(D37="&lt;5","-",D37/$Y37),"-")</f>
        <v>5.9789750328515114E-2</v>
      </c>
      <c r="H37" s="217"/>
      <c r="I37" s="152" t="str">
        <f>IF($C37="All tumours (excl. NMSC)", SUMIF(Malignant_EP_suppr!$A$2:$A$10,$C$5&amp;" Total",INDEX(Malignant_EP_suppr!$A$2:$H$10,0,MATCH(I$5,Malignant_EP_suppr!$A$2:$H$2,0))),IF($C37="All malignant tumours (excl. NMSC)",SUMIF(Malignant_EP_suppr!$A$2:$A$10,$C$5&amp;"Malignant",INDEX(Malignant_EP_suppr!$A$2:$H$10,0,MATCH(I$5,Malignant_EP_suppr!$A$2:$H$2,0))),VLOOKUP($A37,TumourType_EP_suppr!$A$5:$H$102,VLOOKUP(I$5,$AC$9:$AD$13,2),FALSE)))</f>
        <v>*</v>
      </c>
      <c r="J37" s="216" t="str">
        <f t="shared" si="1"/>
        <v>-</v>
      </c>
      <c r="K37" s="216"/>
      <c r="L37" s="216" t="str">
        <f>IFERROR(IF(I37="&lt;5","-",I37/$Y37),"-")</f>
        <v>-</v>
      </c>
      <c r="M37" s="221"/>
      <c r="N37" s="152" t="str">
        <f>IF($C37="All tumours (excl. NMSC)", SUMIF(Malignant_EP_suppr!$A$2:$A$10,$C$5&amp;" Total",INDEX(Malignant_EP_suppr!$A$2:$H$10,0,MATCH(N$5,Malignant_EP_suppr!$A$2:$H$2,0))),IF($C37="All malignant tumours (excl. NMSC)",SUMIF(Malignant_EP_suppr!$A$2:$A$10,$C$5&amp;"Malignant",INDEX(Malignant_EP_suppr!$A$2:$H$10,0,MATCH(N$5,Malignant_EP_suppr!$A$2:$H$2,0))),VLOOKUP($A37,TumourType_EP_suppr!$A$5:$H$102,VLOOKUP(N$5,$AC$9:$AD$13,2),FALSE)))</f>
        <v>*</v>
      </c>
      <c r="O37" s="216" t="str">
        <f t="shared" si="2"/>
        <v>-</v>
      </c>
      <c r="P37" s="216"/>
      <c r="Q37" s="216" t="str">
        <f>IFERROR(IF(N37="&lt;5","-",N37/$Y37),"-")</f>
        <v>-</v>
      </c>
      <c r="R37" s="217"/>
      <c r="S37" s="152">
        <f>IF($C37="All tumours (excl. NMSC)", SUMIF(Malignant_EP_suppr!$A$2:$A$10,$C$5&amp;" Total",INDEX(Malignant_EP_suppr!$A$2:$H$10,0,MATCH(S$5,Malignant_EP_suppr!$A$2:$H$2,0))),IF($C37="All malignant tumours (excl. NMSC)",SUMIF(Malignant_EP_suppr!$A$2:$A$10,$C$5&amp;"Malignant",INDEX(Malignant_EP_suppr!$A$2:$H$10,0,MATCH(S$5,Malignant_EP_suppr!$A$2:$H$2,0))),VLOOKUP($A37,TumourType_EP_suppr!$A$5:$H$102,VLOOKUP(S$5,$AC$9:$AD$13,2),FALSE)))</f>
        <v>32</v>
      </c>
      <c r="T37" s="216">
        <f t="shared" si="3"/>
        <v>0.23880597014925373</v>
      </c>
      <c r="U37" s="216"/>
      <c r="V37" s="216">
        <f>IFERROR(IF(S37="&lt;5","-",S37/$Y37),"-")</f>
        <v>2.1024967148488831E-2</v>
      </c>
      <c r="W37" s="221"/>
      <c r="X37" s="152">
        <f>IF($C37="All tumours (excl. NMSC)", SUMIF(Malignant_EP_suppr!$A$2:$A$10,$C$5&amp;" Total",INDEX(Malignant_EP_suppr!$A$2:$H$10,0,MATCH(X$5,Malignant_EP_suppr!$A$2:$H$2,0))),IF($C37="All malignant tumours (excl. NMSC)",SUMIF(Malignant_EP_suppr!$A$2:$A$10,$C$5&amp;"Malignant",INDEX(Malignant_EP_suppr!$A$2:$H$10,0,MATCH(X$5,Malignant_EP_suppr!$A$2:$H$2,0))),VLOOKUP($A37,TumourType_EP_suppr!$A$5:$H$102,VLOOKUP(X$5,$AC$9:$AD$13,2),FALSE)))</f>
        <v>134</v>
      </c>
      <c r="Y37" s="180">
        <f>IFERROR(IF($C37="All tumours (excl. NMSC)", VLOOKUP($Z37,Malignant_all_suppr!$A$4:$D$10,4,FALSE),IF($C37="All malignant tumours (excl. NMSC)",VLOOKUP($Z37,Malignant_all_suppr!$A$4:$D$10,4,FALSE),VLOOKUP($A37,TumourType_all_suppr!$A$4:$D$101,4,FALSE))),0)</f>
        <v>1522</v>
      </c>
    </row>
    <row r="38" spans="1:25" s="63" customFormat="1" ht="14.25" customHeight="1" x14ac:dyDescent="0.25">
      <c r="A38" s="183"/>
      <c r="B38" s="62"/>
      <c r="C38" s="154"/>
      <c r="D38" s="152"/>
      <c r="E38" s="214">
        <f>IF(E37="-","-",IF(ISBLANK(D37), "",ROUND((2*D37+1.96^2-(1.96*SQRT((1.96^2+4*D37*(1-E37)))))/(2*($X37+(1.96^2))), 3)))</f>
        <v>0.59599999999999997</v>
      </c>
      <c r="F38" s="214">
        <f>IF(E37="-","-",IF(ISBLANK(D37), "",ROUND((2*D37+1.96^2+(1.96*SQRT((1.96^2+4*D37*(1-E37)))))/(2*($X37+(1.96^2))), 3)))</f>
        <v>0.752</v>
      </c>
      <c r="G38" s="214">
        <f>IF(G37="-","-",IF(ISBLANK(D37), "",ROUND((2*D37+1.96^2-(1.96*SQRT((1.96^2+4*D37*(1-G37)))))/(2*($Y37+(1.96^2))), 3)))</f>
        <v>4.9000000000000002E-2</v>
      </c>
      <c r="H38" s="215">
        <f>IF(G37="-","-",IF(ISBLANK(D37), "",ROUND((2*D37+1.96^2+(1.96*SQRT((1.96^2+4*D37*(1-G37)))))/(2*($Y37+(1.96^2))), 3)))</f>
        <v>7.2999999999999995E-2</v>
      </c>
      <c r="I38" s="152"/>
      <c r="J38" s="214" t="str">
        <f>IF(J37="-","-",IF(ISBLANK(I37), "",ROUND((2*I37+1.96^2-(1.96*SQRT((1.96^2+4*I37*(1-J37)))))/(2*($X37+(1.96^2))), 3)))</f>
        <v>-</v>
      </c>
      <c r="K38" s="214" t="str">
        <f>IF(J37="-","-",IF(ISBLANK(I37), "",ROUND((2*I37+1.96^2+(1.96*SQRT((1.96^2+4*I37*(1-J37)))))/(2*($X37+(1.96^2))), 3)))</f>
        <v>-</v>
      </c>
      <c r="L38" s="214" t="str">
        <f>IF(L37="-","-",IF(ISBLANK(I37), "",ROUND((2*I37+1.96^2-(1.96*SQRT((1.96^2+4*I37*(1-L37)))))/(2*($Y37+(1.96^2))), 3)))</f>
        <v>-</v>
      </c>
      <c r="M38" s="215" t="str">
        <f>IF(L37="-","-",IF(ISBLANK(I37), "",ROUND((2*I37+1.96^2+(1.96*SQRT((1.96^2+4*I37*(1-L37)))))/(2*($Y37+(1.96^2))), 3)))</f>
        <v>-</v>
      </c>
      <c r="N38" s="152"/>
      <c r="O38" s="214" t="str">
        <f>IF(O37="-","-",IF(ISBLANK(N37), "",ROUND((2*N37+1.96^2-(1.96*SQRT((1.96^2+4*N37*(1-O37)))))/(2*($X37+(1.96^2))), 3)))</f>
        <v>-</v>
      </c>
      <c r="P38" s="214" t="str">
        <f>IF(O37="-","-",IF(ISBLANK(N37), "",ROUND((2*N37+1.96^2+(1.96*SQRT((1.96^2+4*N37*(1-O37)))))/(2*($X37+(1.96^2))), 3)))</f>
        <v>-</v>
      </c>
      <c r="Q38" s="214" t="str">
        <f>IF(Q37="-","-",IF(ISBLANK(N37), "",ROUND((2*N37+1.96^2-(1.96*SQRT((1.96^2+4*N37*(1-Q37)))))/(2*($Y37+(1.96^2))), 3)))</f>
        <v>-</v>
      </c>
      <c r="R38" s="215" t="str">
        <f>IF(Q37="-","-",IF(ISBLANK(N37), "",ROUND((2*N37+1.96^2+(1.96*SQRT((1.96^2+4*N37*(1-Q37)))))/(2*($Y37+(1.96^2))), 3)))</f>
        <v>-</v>
      </c>
      <c r="S38" s="152"/>
      <c r="T38" s="214">
        <f>IF(T37="-","-",IF(ISBLANK(S37), "",ROUND((2*S37+1.96^2-(1.96*SQRT((1.96^2+4*S37*(1-T37)))))/(2*($X37+(1.96^2))), 3)))</f>
        <v>0.17499999999999999</v>
      </c>
      <c r="U38" s="214">
        <f>IF(T37="-","-",IF(ISBLANK(S37), "",ROUND((2*S37+1.96^2+(1.96*SQRT((1.96^2+4*S37*(1-T37)))))/(2*($X37+(1.96^2))), 3)))</f>
        <v>0.318</v>
      </c>
      <c r="V38" s="214">
        <f>IF(V37="-","-",IF(ISBLANK(S37), "",ROUND((2*S37+1.96^2-(1.96*SQRT((1.96^2+4*S37*(1-V37)))))/(2*($Y37+(1.96^2))), 3)))</f>
        <v>1.4999999999999999E-2</v>
      </c>
      <c r="W38" s="215">
        <f>IF(V37="-","-",IF(ISBLANK(S37), "",ROUND((2*S37+1.96^2+(1.96*SQRT((1.96^2+4*S37*(1-V37)))))/(2*($Y37+(1.96^2))), 3)))</f>
        <v>0.03</v>
      </c>
      <c r="X38" s="152"/>
      <c r="Y38" s="181"/>
    </row>
    <row r="39" spans="1:25" s="63" customFormat="1" ht="14.25" customHeight="1" x14ac:dyDescent="0.25">
      <c r="A39" s="183" t="str">
        <f t="shared" ref="A39" si="18">CONCATENATE($C$5,C39)</f>
        <v>LondonHead and neck - Other (excl. oral cavity, oropharynx, larynx &amp; thyroid)</v>
      </c>
      <c r="B39" s="62"/>
      <c r="C39" s="154" t="s">
        <v>28</v>
      </c>
      <c r="D39" s="152">
        <f>IF($C39="All tumours (excl. NMSC)", SUMIF(Malignant_EP_suppr!$A$2:$A$10,$C$5&amp;" Total",INDEX(Malignant_EP_suppr!$A$2:$H$10,0,MATCH(D$5,Malignant_EP_suppr!$A$2:$H$2,0))),IF($C39="All malignant tumours (excl. NMSC)",SUMIF(Malignant_EP_suppr!$A$2:$A$10,$C$5&amp;"Malignant",INDEX(Malignant_EP_suppr!$A$2:$H$10,0,MATCH(D$5,Malignant_EP_suppr!$A$2:$H$2,0))),VLOOKUP($A39,TumourType_EP_suppr!$A$5:$H$102,VLOOKUP(D$5,$AC$9:$AD$13,2),FALSE)))</f>
        <v>114</v>
      </c>
      <c r="E39" s="216">
        <f>IFERROR(IF(D39="&lt;5","-",D39/$X39),"-")</f>
        <v>0.62637362637362637</v>
      </c>
      <c r="F39" s="216"/>
      <c r="G39" s="216">
        <f>IFERROR(IF(D39="&lt;5","-",D39/$Y39),"-")</f>
        <v>6.9512195121951226E-2</v>
      </c>
      <c r="H39" s="217"/>
      <c r="I39" s="152" t="str">
        <f>IF($C39="All tumours (excl. NMSC)", SUMIF(Malignant_EP_suppr!$A$2:$A$10,$C$5&amp;" Total",INDEX(Malignant_EP_suppr!$A$2:$H$10,0,MATCH(I$5,Malignant_EP_suppr!$A$2:$H$2,0))),IF($C39="All malignant tumours (excl. NMSC)",SUMIF(Malignant_EP_suppr!$A$2:$A$10,$C$5&amp;"Malignant",INDEX(Malignant_EP_suppr!$A$2:$H$10,0,MATCH(I$5,Malignant_EP_suppr!$A$2:$H$2,0))),VLOOKUP($A39,TumourType_EP_suppr!$A$5:$H$102,VLOOKUP(I$5,$AC$9:$AD$13,2),FALSE)))</f>
        <v>*</v>
      </c>
      <c r="J39" s="216" t="str">
        <f t="shared" si="1"/>
        <v>-</v>
      </c>
      <c r="K39" s="216"/>
      <c r="L39" s="216" t="str">
        <f>IFERROR(IF(I39="&lt;5","-",I39/$Y39),"-")</f>
        <v>-</v>
      </c>
      <c r="M39" s="221"/>
      <c r="N39" s="152" t="str">
        <f>IF($C39="All tumours (excl. NMSC)", SUMIF(Malignant_EP_suppr!$A$2:$A$10,$C$5&amp;" Total",INDEX(Malignant_EP_suppr!$A$2:$H$10,0,MATCH(N$5,Malignant_EP_suppr!$A$2:$H$2,0))),IF($C39="All malignant tumours (excl. NMSC)",SUMIF(Malignant_EP_suppr!$A$2:$A$10,$C$5&amp;"Malignant",INDEX(Malignant_EP_suppr!$A$2:$H$10,0,MATCH(N$5,Malignant_EP_suppr!$A$2:$H$2,0))),VLOOKUP($A39,TumourType_EP_suppr!$A$5:$H$102,VLOOKUP(N$5,$AC$9:$AD$13,2),FALSE)))</f>
        <v>*</v>
      </c>
      <c r="O39" s="216" t="str">
        <f t="shared" si="2"/>
        <v>-</v>
      </c>
      <c r="P39" s="216"/>
      <c r="Q39" s="216" t="str">
        <f>IFERROR(IF(N39="&lt;5","-",N39/$Y39),"-")</f>
        <v>-</v>
      </c>
      <c r="R39" s="217"/>
      <c r="S39" s="152">
        <f>IF($C39="All tumours (excl. NMSC)", SUMIF(Malignant_EP_suppr!$A$2:$A$10,$C$5&amp;" Total",INDEX(Malignant_EP_suppr!$A$2:$H$10,0,MATCH(S$5,Malignant_EP_suppr!$A$2:$H$2,0))),IF($C39="All malignant tumours (excl. NMSC)",SUMIF(Malignant_EP_suppr!$A$2:$A$10,$C$5&amp;"Malignant",INDEX(Malignant_EP_suppr!$A$2:$H$10,0,MATCH(S$5,Malignant_EP_suppr!$A$2:$H$2,0))),VLOOKUP($A39,TumourType_EP_suppr!$A$5:$H$102,VLOOKUP(S$5,$AC$9:$AD$13,2),FALSE)))</f>
        <v>53</v>
      </c>
      <c r="T39" s="216">
        <f t="shared" si="3"/>
        <v>0.29120879120879123</v>
      </c>
      <c r="U39" s="216"/>
      <c r="V39" s="216">
        <f>IFERROR(IF(S39="&lt;5","-",S39/$Y39),"-")</f>
        <v>3.2317073170731708E-2</v>
      </c>
      <c r="W39" s="221"/>
      <c r="X39" s="152">
        <f>IF($C39="All tumours (excl. NMSC)", SUMIF(Malignant_EP_suppr!$A$2:$A$10,$C$5&amp;" Total",INDEX(Malignant_EP_suppr!$A$2:$H$10,0,MATCH(X$5,Malignant_EP_suppr!$A$2:$H$2,0))),IF($C39="All malignant tumours (excl. NMSC)",SUMIF(Malignant_EP_suppr!$A$2:$A$10,$C$5&amp;"Malignant",INDEX(Malignant_EP_suppr!$A$2:$H$10,0,MATCH(X$5,Malignant_EP_suppr!$A$2:$H$2,0))),VLOOKUP($A39,TumourType_EP_suppr!$A$5:$H$102,VLOOKUP(X$5,$AC$9:$AD$13,2),FALSE)))</f>
        <v>182</v>
      </c>
      <c r="Y39" s="180">
        <f>IFERROR(IF($C39="All tumours (excl. NMSC)", VLOOKUP($Z39,Malignant_all_suppr!$A$4:$D$10,4,FALSE),IF($C39="All malignant tumours (excl. NMSC)",VLOOKUP($Z39,Malignant_all_suppr!$A$4:$D$10,4,FALSE),VLOOKUP($A39,TumourType_all_suppr!$A$4:$D$101,4,FALSE))),0)</f>
        <v>1640</v>
      </c>
    </row>
    <row r="40" spans="1:25" s="63" customFormat="1" ht="14.25" customHeight="1" x14ac:dyDescent="0.25">
      <c r="A40" s="183"/>
      <c r="B40" s="62"/>
      <c r="C40" s="154"/>
      <c r="D40" s="152"/>
      <c r="E40" s="214">
        <f>IF(E39="-","-",IF(ISBLANK(D39), "",ROUND((2*D39+1.96^2-(1.96*SQRT((1.96^2+4*D39*(1-E39)))))/(2*($X39+(1.96^2))), 3)))</f>
        <v>0.55400000000000005</v>
      </c>
      <c r="F40" s="214">
        <f>IF(E39="-","-",IF(ISBLANK(D39), "",ROUND((2*D39+1.96^2+(1.96*SQRT((1.96^2+4*D39*(1-E39)))))/(2*($X39+(1.96^2))), 3)))</f>
        <v>0.69299999999999995</v>
      </c>
      <c r="G40" s="214">
        <f>IF(G39="-","-",IF(ISBLANK(D39), "",ROUND((2*D39+1.96^2-(1.96*SQRT((1.96^2+4*D39*(1-G39)))))/(2*($Y39+(1.96^2))), 3)))</f>
        <v>5.8000000000000003E-2</v>
      </c>
      <c r="H40" s="215">
        <f>IF(G39="-","-",IF(ISBLANK(D39), "",ROUND((2*D39+1.96^2+(1.96*SQRT((1.96^2+4*D39*(1-G39)))))/(2*($Y39+(1.96^2))), 3)))</f>
        <v>8.3000000000000004E-2</v>
      </c>
      <c r="I40" s="152"/>
      <c r="J40" s="214" t="str">
        <f>IF(J39="-","-",IF(ISBLANK(I39), "",ROUND((2*I39+1.96^2-(1.96*SQRT((1.96^2+4*I39*(1-J39)))))/(2*($X39+(1.96^2))), 3)))</f>
        <v>-</v>
      </c>
      <c r="K40" s="214" t="str">
        <f>IF(J39="-","-",IF(ISBLANK(I39), "",ROUND((2*I39+1.96^2+(1.96*SQRT((1.96^2+4*I39*(1-J39)))))/(2*($X39+(1.96^2))), 3)))</f>
        <v>-</v>
      </c>
      <c r="L40" s="214" t="str">
        <f>IF(L39="-","-",IF(ISBLANK(I39), "",ROUND((2*I39+1.96^2-(1.96*SQRT((1.96^2+4*I39*(1-L39)))))/(2*($Y39+(1.96^2))), 3)))</f>
        <v>-</v>
      </c>
      <c r="M40" s="215" t="str">
        <f>IF(L39="-","-",IF(ISBLANK(I39), "",ROUND((2*I39+1.96^2+(1.96*SQRT((1.96^2+4*I39*(1-L39)))))/(2*($Y39+(1.96^2))), 3)))</f>
        <v>-</v>
      </c>
      <c r="N40" s="152"/>
      <c r="O40" s="214" t="str">
        <f>IF(O39="-","-",IF(ISBLANK(N39), "",ROUND((2*N39+1.96^2-(1.96*SQRT((1.96^2+4*N39*(1-O39)))))/(2*($X39+(1.96^2))), 3)))</f>
        <v>-</v>
      </c>
      <c r="P40" s="214" t="str">
        <f>IF(O39="-","-",IF(ISBLANK(N39), "",ROUND((2*N39+1.96^2+(1.96*SQRT((1.96^2+4*N39*(1-O39)))))/(2*($X39+(1.96^2))), 3)))</f>
        <v>-</v>
      </c>
      <c r="Q40" s="214" t="str">
        <f>IF(Q39="-","-",IF(ISBLANK(N39), "",ROUND((2*N39+1.96^2-(1.96*SQRT((1.96^2+4*N39*(1-Q39)))))/(2*($Y39+(1.96^2))), 3)))</f>
        <v>-</v>
      </c>
      <c r="R40" s="215" t="str">
        <f>IF(Q39="-","-",IF(ISBLANK(N39), "",ROUND((2*N39+1.96^2+(1.96*SQRT((1.96^2+4*N39*(1-Q39)))))/(2*($Y39+(1.96^2))), 3)))</f>
        <v>-</v>
      </c>
      <c r="S40" s="152"/>
      <c r="T40" s="214">
        <f>IF(T39="-","-",IF(ISBLANK(S39), "",ROUND((2*S39+1.96^2-(1.96*SQRT((1.96^2+4*S39*(1-T39)))))/(2*($X39+(1.96^2))), 3)))</f>
        <v>0.23</v>
      </c>
      <c r="U40" s="214">
        <f>IF(T39="-","-",IF(ISBLANK(S39), "",ROUND((2*S39+1.96^2+(1.96*SQRT((1.96^2+4*S39*(1-T39)))))/(2*($X39+(1.96^2))), 3)))</f>
        <v>0.36099999999999999</v>
      </c>
      <c r="V40" s="214">
        <f>IF(V39="-","-",IF(ISBLANK(S39), "",ROUND((2*S39+1.96^2-(1.96*SQRT((1.96^2+4*S39*(1-V39)))))/(2*($Y39+(1.96^2))), 3)))</f>
        <v>2.5000000000000001E-2</v>
      </c>
      <c r="W40" s="215">
        <f>IF(V39="-","-",IF(ISBLANK(S39), "",ROUND((2*S39+1.96^2+(1.96*SQRT((1.96^2+4*S39*(1-V39)))))/(2*($Y39+(1.96^2))), 3)))</f>
        <v>4.2000000000000003E-2</v>
      </c>
      <c r="X40" s="152"/>
      <c r="Y40" s="181"/>
    </row>
    <row r="41" spans="1:25" s="63" customFormat="1" ht="14.25" customHeight="1" x14ac:dyDescent="0.25">
      <c r="A41" s="183" t="str">
        <f t="shared" ref="A41" si="19">CONCATENATE($C$5,C41)</f>
        <v>LondonHead and neck – Thyroid</v>
      </c>
      <c r="B41" s="62"/>
      <c r="C41" s="154" t="s">
        <v>26</v>
      </c>
      <c r="D41" s="152">
        <f>IF($C41="All tumours (excl. NMSC)", SUMIF(Malignant_EP_suppr!$A$2:$A$10,$C$5&amp;" Total",INDEX(Malignant_EP_suppr!$A$2:$H$10,0,MATCH(D$5,Malignant_EP_suppr!$A$2:$H$2,0))),IF($C41="All malignant tumours (excl. NMSC)",SUMIF(Malignant_EP_suppr!$A$2:$A$10,$C$5&amp;"Malignant",INDEX(Malignant_EP_suppr!$A$2:$H$10,0,MATCH(D$5,Malignant_EP_suppr!$A$2:$H$2,0))),VLOOKUP($A41,TumourType_EP_suppr!$A$5:$H$102,VLOOKUP(D$5,$AC$9:$AD$13,2),FALSE)))</f>
        <v>149</v>
      </c>
      <c r="E41" s="216">
        <f>IFERROR(IF(D41="&lt;5","-",D41/$X41),"-")</f>
        <v>0.64782608695652177</v>
      </c>
      <c r="F41" s="216"/>
      <c r="G41" s="216">
        <f>IFERROR(IF(D41="&lt;5","-",D41/$Y41),"-")</f>
        <v>5.6078283778697779E-2</v>
      </c>
      <c r="H41" s="217"/>
      <c r="I41" s="152" t="str">
        <f>IF($C41="All tumours (excl. NMSC)", SUMIF(Malignant_EP_suppr!$A$2:$A$10,$C$5&amp;" Total",INDEX(Malignant_EP_suppr!$A$2:$H$10,0,MATCH(I$5,Malignant_EP_suppr!$A$2:$H$2,0))),IF($C41="All malignant tumours (excl. NMSC)",SUMIF(Malignant_EP_suppr!$A$2:$A$10,$C$5&amp;"Malignant",INDEX(Malignant_EP_suppr!$A$2:$H$10,0,MATCH(I$5,Malignant_EP_suppr!$A$2:$H$2,0))),VLOOKUP($A41,TumourType_EP_suppr!$A$5:$H$102,VLOOKUP(I$5,$AC$9:$AD$13,2),FALSE)))</f>
        <v>*</v>
      </c>
      <c r="J41" s="216" t="str">
        <f t="shared" si="1"/>
        <v>-</v>
      </c>
      <c r="K41" s="216"/>
      <c r="L41" s="216" t="str">
        <f>IFERROR(IF(I41="&lt;5","-",I41/$Y41),"-")</f>
        <v>-</v>
      </c>
      <c r="M41" s="221"/>
      <c r="N41" s="152" t="str">
        <f>IF($C41="All tumours (excl. NMSC)", SUMIF(Malignant_EP_suppr!$A$2:$A$10,$C$5&amp;" Total",INDEX(Malignant_EP_suppr!$A$2:$H$10,0,MATCH(N$5,Malignant_EP_suppr!$A$2:$H$2,0))),IF($C41="All malignant tumours (excl. NMSC)",SUMIF(Malignant_EP_suppr!$A$2:$A$10,$C$5&amp;"Malignant",INDEX(Malignant_EP_suppr!$A$2:$H$10,0,MATCH(N$5,Malignant_EP_suppr!$A$2:$H$2,0))),VLOOKUP($A41,TumourType_EP_suppr!$A$5:$H$102,VLOOKUP(N$5,$AC$9:$AD$13,2),FALSE)))</f>
        <v>*</v>
      </c>
      <c r="O41" s="216" t="str">
        <f t="shared" si="2"/>
        <v>-</v>
      </c>
      <c r="P41" s="216"/>
      <c r="Q41" s="216" t="str">
        <f>IFERROR(IF(N41="&lt;5","-",N41/$Y41),"-")</f>
        <v>-</v>
      </c>
      <c r="R41" s="217"/>
      <c r="S41" s="152">
        <f>IF($C41="All tumours (excl. NMSC)", SUMIF(Malignant_EP_suppr!$A$2:$A$10,$C$5&amp;" Total",INDEX(Malignant_EP_suppr!$A$2:$H$10,0,MATCH(S$5,Malignant_EP_suppr!$A$2:$H$2,0))),IF($C41="All malignant tumours (excl. NMSC)",SUMIF(Malignant_EP_suppr!$A$2:$A$10,$C$5&amp;"Malignant",INDEX(Malignant_EP_suppr!$A$2:$H$10,0,MATCH(S$5,Malignant_EP_suppr!$A$2:$H$2,0))),VLOOKUP($A41,TumourType_EP_suppr!$A$5:$H$102,VLOOKUP(S$5,$AC$9:$AD$13,2),FALSE)))</f>
        <v>70</v>
      </c>
      <c r="T41" s="216">
        <f t="shared" si="3"/>
        <v>0.30434782608695654</v>
      </c>
      <c r="U41" s="216"/>
      <c r="V41" s="216">
        <f>IFERROR(IF(S41="&lt;5","-",S41/$Y41),"-")</f>
        <v>2.6345502446368085E-2</v>
      </c>
      <c r="W41" s="221"/>
      <c r="X41" s="152">
        <f>IF($C41="All tumours (excl. NMSC)", SUMIF(Malignant_EP_suppr!$A$2:$A$10,$C$5&amp;" Total",INDEX(Malignant_EP_suppr!$A$2:$H$10,0,MATCH(X$5,Malignant_EP_suppr!$A$2:$H$2,0))),IF($C41="All malignant tumours (excl. NMSC)",SUMIF(Malignant_EP_suppr!$A$2:$A$10,$C$5&amp;"Malignant",INDEX(Malignant_EP_suppr!$A$2:$H$10,0,MATCH(X$5,Malignant_EP_suppr!$A$2:$H$2,0))),VLOOKUP($A41,TumourType_EP_suppr!$A$5:$H$102,VLOOKUP(X$5,$AC$9:$AD$13,2),FALSE)))</f>
        <v>230</v>
      </c>
      <c r="Y41" s="180">
        <f>IFERROR(IF($C41="All tumours (excl. NMSC)", VLOOKUP($Z41,Malignant_all_suppr!$A$4:$D$10,4,FALSE),IF($C41="All malignant tumours (excl. NMSC)",VLOOKUP($Z41,Malignant_all_suppr!$A$4:$D$10,4,FALSE),VLOOKUP($A41,TumourType_all_suppr!$A$4:$D$101,4,FALSE))),0)</f>
        <v>2657</v>
      </c>
    </row>
    <row r="42" spans="1:25" s="63" customFormat="1" ht="14.25" customHeight="1" x14ac:dyDescent="0.25">
      <c r="A42" s="183"/>
      <c r="B42" s="62"/>
      <c r="C42" s="154"/>
      <c r="D42" s="152"/>
      <c r="E42" s="214">
        <f>IF(E41="-","-",IF(ISBLANK(D41), "",ROUND((2*D41+1.96^2-(1.96*SQRT((1.96^2+4*D41*(1-E41)))))/(2*($X41+(1.96^2))), 3)))</f>
        <v>0.58399999999999996</v>
      </c>
      <c r="F42" s="214">
        <f>IF(E41="-","-",IF(ISBLANK(D41), "",ROUND((2*D41+1.96^2+(1.96*SQRT((1.96^2+4*D41*(1-E41)))))/(2*($X41+(1.96^2))), 3)))</f>
        <v>0.70699999999999996</v>
      </c>
      <c r="G42" s="214">
        <f>IF(G41="-","-",IF(ISBLANK(D41), "",ROUND((2*D41+1.96^2-(1.96*SQRT((1.96^2+4*D41*(1-G41)))))/(2*($Y41+(1.96^2))), 3)))</f>
        <v>4.8000000000000001E-2</v>
      </c>
      <c r="H42" s="215">
        <f>IF(G41="-","-",IF(ISBLANK(D41), "",ROUND((2*D41+1.96^2+(1.96*SQRT((1.96^2+4*D41*(1-G41)))))/(2*($Y41+(1.96^2))), 3)))</f>
        <v>6.5000000000000002E-2</v>
      </c>
      <c r="I42" s="152"/>
      <c r="J42" s="214" t="str">
        <f>IF(J41="-","-",IF(ISBLANK(I41), "",ROUND((2*I41+1.96^2-(1.96*SQRT((1.96^2+4*I41*(1-J41)))))/(2*($X41+(1.96^2))), 3)))</f>
        <v>-</v>
      </c>
      <c r="K42" s="214" t="str">
        <f>IF(J41="-","-",IF(ISBLANK(I41), "",ROUND((2*I41+1.96^2+(1.96*SQRT((1.96^2+4*I41*(1-J41)))))/(2*($X41+(1.96^2))), 3)))</f>
        <v>-</v>
      </c>
      <c r="L42" s="214" t="str">
        <f>IF(L41="-","-",IF(ISBLANK(I41), "",ROUND((2*I41+1.96^2-(1.96*SQRT((1.96^2+4*I41*(1-L41)))))/(2*($Y41+(1.96^2))), 3)))</f>
        <v>-</v>
      </c>
      <c r="M42" s="215" t="str">
        <f>IF(L41="-","-",IF(ISBLANK(I41), "",ROUND((2*I41+1.96^2+(1.96*SQRT((1.96^2+4*I41*(1-L41)))))/(2*($Y41+(1.96^2))), 3)))</f>
        <v>-</v>
      </c>
      <c r="N42" s="152"/>
      <c r="O42" s="214" t="str">
        <f>IF(O41="-","-",IF(ISBLANK(N41), "",ROUND((2*N41+1.96^2-(1.96*SQRT((1.96^2+4*N41*(1-O41)))))/(2*($X41+(1.96^2))), 3)))</f>
        <v>-</v>
      </c>
      <c r="P42" s="214" t="str">
        <f>IF(O41="-","-",IF(ISBLANK(N41), "",ROUND((2*N41+1.96^2+(1.96*SQRT((1.96^2+4*N41*(1-O41)))))/(2*($X41+(1.96^2))), 3)))</f>
        <v>-</v>
      </c>
      <c r="Q42" s="214" t="str">
        <f>IF(Q41="-","-",IF(ISBLANK(N41), "",ROUND((2*N41+1.96^2-(1.96*SQRT((1.96^2+4*N41*(1-Q41)))))/(2*($Y41+(1.96^2))), 3)))</f>
        <v>-</v>
      </c>
      <c r="R42" s="215" t="str">
        <f>IF(Q41="-","-",IF(ISBLANK(N41), "",ROUND((2*N41+1.96^2+(1.96*SQRT((1.96^2+4*N41*(1-Q41)))))/(2*($Y41+(1.96^2))), 3)))</f>
        <v>-</v>
      </c>
      <c r="S42" s="152"/>
      <c r="T42" s="214">
        <f>IF(T41="-","-",IF(ISBLANK(S41), "",ROUND((2*S41+1.96^2-(1.96*SQRT((1.96^2+4*S41*(1-T41)))))/(2*($X41+(1.96^2))), 3)))</f>
        <v>0.248</v>
      </c>
      <c r="U42" s="214">
        <f>IF(T41="-","-",IF(ISBLANK(S41), "",ROUND((2*S41+1.96^2+(1.96*SQRT((1.96^2+4*S41*(1-T41)))))/(2*($X41+(1.96^2))), 3)))</f>
        <v>0.36699999999999999</v>
      </c>
      <c r="V42" s="214">
        <f>IF(V41="-","-",IF(ISBLANK(S41), "",ROUND((2*S41+1.96^2-(1.96*SQRT((1.96^2+4*S41*(1-V41)))))/(2*($Y41+(1.96^2))), 3)))</f>
        <v>2.1000000000000001E-2</v>
      </c>
      <c r="W42" s="215">
        <f>IF(V41="-","-",IF(ISBLANK(S41), "",ROUND((2*S41+1.96^2+(1.96*SQRT((1.96^2+4*S41*(1-V41)))))/(2*($Y41+(1.96^2))), 3)))</f>
        <v>3.3000000000000002E-2</v>
      </c>
      <c r="X42" s="152"/>
      <c r="Y42" s="181"/>
    </row>
    <row r="43" spans="1:25" s="63" customFormat="1" ht="14.25" customHeight="1" x14ac:dyDescent="0.25">
      <c r="A43" s="183" t="str">
        <f t="shared" ref="A43" si="20">CONCATENATE($C$5,C43)</f>
        <v>LondonHodgkin lymphoma</v>
      </c>
      <c r="B43" s="62"/>
      <c r="C43" s="154" t="s">
        <v>29</v>
      </c>
      <c r="D43" s="152">
        <f>IF($C43="All tumours (excl. NMSC)", SUMIF(Malignant_EP_suppr!$A$2:$A$10,$C$5&amp;" Total",INDEX(Malignant_EP_suppr!$A$2:$H$10,0,MATCH(D$5,Malignant_EP_suppr!$A$2:$H$2,0))),IF($C43="All malignant tumours (excl. NMSC)",SUMIF(Malignant_EP_suppr!$A$2:$A$10,$C$5&amp;"Malignant",INDEX(Malignant_EP_suppr!$A$2:$H$10,0,MATCH(D$5,Malignant_EP_suppr!$A$2:$H$2,0))),VLOOKUP($A43,TumourType_EP_suppr!$A$5:$H$102,VLOOKUP(D$5,$AC$9:$AD$13,2),FALSE)))</f>
        <v>257</v>
      </c>
      <c r="E43" s="216">
        <f>IFERROR(IF(D43="&lt;5","-",D43/$X43),"-")</f>
        <v>0.73638968481375355</v>
      </c>
      <c r="F43" s="216"/>
      <c r="G43" s="216">
        <f>IFERROR(IF(D43="&lt;5","-",D43/$Y43),"-")</f>
        <v>0.13648433351035583</v>
      </c>
      <c r="H43" s="217"/>
      <c r="I43" s="152">
        <f>IF($C43="All tumours (excl. NMSC)", SUMIF(Malignant_EP_suppr!$A$2:$A$10,$C$5&amp;" Total",INDEX(Malignant_EP_suppr!$A$2:$H$10,0,MATCH(I$5,Malignant_EP_suppr!$A$2:$H$2,0))),IF($C43="All malignant tumours (excl. NMSC)",SUMIF(Malignant_EP_suppr!$A$2:$A$10,$C$5&amp;"Malignant",INDEX(Malignant_EP_suppr!$A$2:$H$10,0,MATCH(I$5,Malignant_EP_suppr!$A$2:$H$2,0))),VLOOKUP($A43,TumourType_EP_suppr!$A$5:$H$102,VLOOKUP(I$5,$AC$9:$AD$13,2),FALSE)))</f>
        <v>14</v>
      </c>
      <c r="J43" s="216">
        <f t="shared" si="1"/>
        <v>4.0114613180515762E-2</v>
      </c>
      <c r="K43" s="216"/>
      <c r="L43" s="216">
        <f>IFERROR(IF(I43="&lt;5","-",I43/$Y43),"-")</f>
        <v>7.4349442379182153E-3</v>
      </c>
      <c r="M43" s="221"/>
      <c r="N43" s="152">
        <f>IF($C43="All tumours (excl. NMSC)", SUMIF(Malignant_EP_suppr!$A$2:$A$10,$C$5&amp;" Total",INDEX(Malignant_EP_suppr!$A$2:$H$10,0,MATCH(N$5,Malignant_EP_suppr!$A$2:$H$2,0))),IF($C43="All malignant tumours (excl. NMSC)",SUMIF(Malignant_EP_suppr!$A$2:$A$10,$C$5&amp;"Malignant",INDEX(Malignant_EP_suppr!$A$2:$H$10,0,MATCH(N$5,Malignant_EP_suppr!$A$2:$H$2,0))),VLOOKUP($A43,TumourType_EP_suppr!$A$5:$H$102,VLOOKUP(N$5,$AC$9:$AD$13,2),FALSE)))</f>
        <v>6</v>
      </c>
      <c r="O43" s="216">
        <f t="shared" si="2"/>
        <v>1.7191977077363897E-2</v>
      </c>
      <c r="P43" s="216"/>
      <c r="Q43" s="216">
        <f>IFERROR(IF(N43="&lt;5","-",N43/$Y43),"-")</f>
        <v>3.186404673393521E-3</v>
      </c>
      <c r="R43" s="217"/>
      <c r="S43" s="152">
        <f>IF($C43="All tumours (excl. NMSC)", SUMIF(Malignant_EP_suppr!$A$2:$A$10,$C$5&amp;" Total",INDEX(Malignant_EP_suppr!$A$2:$H$10,0,MATCH(S$5,Malignant_EP_suppr!$A$2:$H$2,0))),IF($C43="All malignant tumours (excl. NMSC)",SUMIF(Malignant_EP_suppr!$A$2:$A$10,$C$5&amp;"Malignant",INDEX(Malignant_EP_suppr!$A$2:$H$10,0,MATCH(S$5,Malignant_EP_suppr!$A$2:$H$2,0))),VLOOKUP($A43,TumourType_EP_suppr!$A$5:$H$102,VLOOKUP(S$5,$AC$9:$AD$13,2),FALSE)))</f>
        <v>72</v>
      </c>
      <c r="T43" s="216">
        <f t="shared" si="3"/>
        <v>0.20630372492836677</v>
      </c>
      <c r="U43" s="216"/>
      <c r="V43" s="216">
        <f>IFERROR(IF(S43="&lt;5","-",S43/$Y43),"-")</f>
        <v>3.8236856080722255E-2</v>
      </c>
      <c r="W43" s="221"/>
      <c r="X43" s="152">
        <f>IF($C43="All tumours (excl. NMSC)", SUMIF(Malignant_EP_suppr!$A$2:$A$10,$C$5&amp;" Total",INDEX(Malignant_EP_suppr!$A$2:$H$10,0,MATCH(X$5,Malignant_EP_suppr!$A$2:$H$2,0))),IF($C43="All malignant tumours (excl. NMSC)",SUMIF(Malignant_EP_suppr!$A$2:$A$10,$C$5&amp;"Malignant",INDEX(Malignant_EP_suppr!$A$2:$H$10,0,MATCH(X$5,Malignant_EP_suppr!$A$2:$H$2,0))),VLOOKUP($A43,TumourType_EP_suppr!$A$5:$H$102,VLOOKUP(X$5,$AC$9:$AD$13,2),FALSE)))</f>
        <v>349</v>
      </c>
      <c r="Y43" s="180">
        <f>IFERROR(IF($C43="All tumours (excl. NMSC)", VLOOKUP($Z43,Malignant_all_suppr!$A$4:$D$10,4,FALSE),IF($C43="All malignant tumours (excl. NMSC)",VLOOKUP($Z43,Malignant_all_suppr!$A$4:$D$10,4,FALSE),VLOOKUP($A43,TumourType_all_suppr!$A$4:$D$101,4,FALSE))),0)</f>
        <v>1883</v>
      </c>
    </row>
    <row r="44" spans="1:25" s="63" customFormat="1" ht="14.25" customHeight="1" x14ac:dyDescent="0.25">
      <c r="A44" s="183"/>
      <c r="B44" s="62"/>
      <c r="C44" s="154"/>
      <c r="D44" s="152"/>
      <c r="E44" s="214">
        <f>IF(E43="-","-",IF(ISBLANK(D43), "",ROUND((2*D43+1.96^2-(1.96*SQRT((1.96^2+4*D43*(1-E43)))))/(2*($X43+(1.96^2))), 3)))</f>
        <v>0.68799999999999994</v>
      </c>
      <c r="F44" s="214">
        <f>IF(E43="-","-",IF(ISBLANK(D43), "",ROUND((2*D43+1.96^2+(1.96*SQRT((1.96^2+4*D43*(1-E43)))))/(2*($X43+(1.96^2))), 3)))</f>
        <v>0.78</v>
      </c>
      <c r="G44" s="214">
        <f>IF(G43="-","-",IF(ISBLANK(D43), "",ROUND((2*D43+1.96^2-(1.96*SQRT((1.96^2+4*D43*(1-G43)))))/(2*($Y43+(1.96^2))), 3)))</f>
        <v>0.122</v>
      </c>
      <c r="H44" s="215">
        <f>IF(G43="-","-",IF(ISBLANK(D43), "",ROUND((2*D43+1.96^2+(1.96*SQRT((1.96^2+4*D43*(1-G43)))))/(2*($Y43+(1.96^2))), 3)))</f>
        <v>0.153</v>
      </c>
      <c r="I44" s="152"/>
      <c r="J44" s="214">
        <f>IF(J43="-","-",IF(ISBLANK(I43), "",ROUND((2*I43+1.96^2-(1.96*SQRT((1.96^2+4*I43*(1-J43)))))/(2*($X43+(1.96^2))), 3)))</f>
        <v>2.4E-2</v>
      </c>
      <c r="K44" s="214">
        <f>IF(J43="-","-",IF(ISBLANK(I43), "",ROUND((2*I43+1.96^2+(1.96*SQRT((1.96^2+4*I43*(1-J43)))))/(2*($X43+(1.96^2))), 3)))</f>
        <v>6.6000000000000003E-2</v>
      </c>
      <c r="L44" s="214">
        <f>IF(L43="-","-",IF(ISBLANK(I43), "",ROUND((2*I43+1.96^2-(1.96*SQRT((1.96^2+4*I43*(1-L43)))))/(2*($Y43+(1.96^2))), 3)))</f>
        <v>4.0000000000000001E-3</v>
      </c>
      <c r="M44" s="215">
        <f>IF(L43="-","-",IF(ISBLANK(I43), "",ROUND((2*I43+1.96^2+(1.96*SQRT((1.96^2+4*I43*(1-L43)))))/(2*($Y43+(1.96^2))), 3)))</f>
        <v>1.2E-2</v>
      </c>
      <c r="N44" s="152"/>
      <c r="O44" s="214">
        <f>IF(O43="-","-",IF(ISBLANK(N43), "",ROUND((2*N43+1.96^2-(1.96*SQRT((1.96^2+4*N43*(1-O43)))))/(2*($X43+(1.96^2))), 3)))</f>
        <v>8.0000000000000002E-3</v>
      </c>
      <c r="P44" s="214">
        <f>IF(O43="-","-",IF(ISBLANK(N43), "",ROUND((2*N43+1.96^2+(1.96*SQRT((1.96^2+4*N43*(1-O43)))))/(2*($X43+(1.96^2))), 3)))</f>
        <v>3.6999999999999998E-2</v>
      </c>
      <c r="Q44" s="214">
        <f>IF(Q43="-","-",IF(ISBLANK(N43), "",ROUND((2*N43+1.96^2-(1.96*SQRT((1.96^2+4*N43*(1-Q43)))))/(2*($Y43+(1.96^2))), 3)))</f>
        <v>1E-3</v>
      </c>
      <c r="R44" s="215">
        <f>IF(Q43="-","-",IF(ISBLANK(N43), "",ROUND((2*N43+1.96^2+(1.96*SQRT((1.96^2+4*N43*(1-Q43)))))/(2*($Y43+(1.96^2))), 3)))</f>
        <v>7.0000000000000001E-3</v>
      </c>
      <c r="S44" s="152"/>
      <c r="T44" s="214">
        <f>IF(T43="-","-",IF(ISBLANK(S43), "",ROUND((2*S43+1.96^2-(1.96*SQRT((1.96^2+4*S43*(1-T43)))))/(2*($X43+(1.96^2))), 3)))</f>
        <v>0.16700000000000001</v>
      </c>
      <c r="U44" s="214">
        <f>IF(T43="-","-",IF(ISBLANK(S43), "",ROUND((2*S43+1.96^2+(1.96*SQRT((1.96^2+4*S43*(1-T43)))))/(2*($X43+(1.96^2))), 3)))</f>
        <v>0.252</v>
      </c>
      <c r="V44" s="214">
        <f>IF(V43="-","-",IF(ISBLANK(S43), "",ROUND((2*S43+1.96^2-(1.96*SQRT((1.96^2+4*S43*(1-V43)))))/(2*($Y43+(1.96^2))), 3)))</f>
        <v>0.03</v>
      </c>
      <c r="W44" s="215">
        <f>IF(V43="-","-",IF(ISBLANK(S43), "",ROUND((2*S43+1.96^2+(1.96*SQRT((1.96^2+4*S43*(1-V43)))))/(2*($Y43+(1.96^2))), 3)))</f>
        <v>4.8000000000000001E-2</v>
      </c>
      <c r="X44" s="152"/>
      <c r="Y44" s="181"/>
    </row>
    <row r="45" spans="1:25" s="63" customFormat="1" ht="14.25" customHeight="1" x14ac:dyDescent="0.25">
      <c r="A45" s="183" t="str">
        <f t="shared" ref="A45" si="21">CONCATENATE($C$5,C45)</f>
        <v>LondonIntracranial endocrine</v>
      </c>
      <c r="B45" s="62"/>
      <c r="C45" s="154" t="s">
        <v>92</v>
      </c>
      <c r="D45" s="152">
        <f>IF($C45="All tumours (excl. NMSC)", SUMIF(Malignant_EP_suppr!$A$2:$A$10,$C$5&amp;" Total",INDEX(Malignant_EP_suppr!$A$2:$H$10,0,MATCH(D$5,Malignant_EP_suppr!$A$2:$H$2,0))),IF($C45="All malignant tumours (excl. NMSC)",SUMIF(Malignant_EP_suppr!$A$2:$A$10,$C$5&amp;"Malignant",INDEX(Malignant_EP_suppr!$A$2:$H$10,0,MATCH(D$5,Malignant_EP_suppr!$A$2:$H$2,0))),VLOOKUP($A45,TumourType_EP_suppr!$A$5:$H$102,VLOOKUP(D$5,$AC$9:$AD$13,2),FALSE)))</f>
        <v>24</v>
      </c>
      <c r="E45" s="216">
        <f>IFERROR(IF(D45="&lt;5","-",D45/$X45),"-")</f>
        <v>0.58536585365853655</v>
      </c>
      <c r="F45" s="216"/>
      <c r="G45" s="216">
        <f>IFERROR(IF(D45="&lt;5","-",D45/$Y45),"-")</f>
        <v>0.19354838709677419</v>
      </c>
      <c r="H45" s="217"/>
      <c r="I45" s="152" t="str">
        <f>IF($C45="All tumours (excl. NMSC)", SUMIF(Malignant_EP_suppr!$A$2:$A$10,$C$5&amp;" Total",INDEX(Malignant_EP_suppr!$A$2:$H$10,0,MATCH(I$5,Malignant_EP_suppr!$A$2:$H$2,0))),IF($C45="All malignant tumours (excl. NMSC)",SUMIF(Malignant_EP_suppr!$A$2:$A$10,$C$5&amp;"Malignant",INDEX(Malignant_EP_suppr!$A$2:$H$10,0,MATCH(I$5,Malignant_EP_suppr!$A$2:$H$2,0))),VLOOKUP($A45,TumourType_EP_suppr!$A$5:$H$102,VLOOKUP(I$5,$AC$9:$AD$13,2),FALSE)))</f>
        <v>*</v>
      </c>
      <c r="J45" s="216" t="str">
        <f t="shared" si="1"/>
        <v>-</v>
      </c>
      <c r="K45" s="216"/>
      <c r="L45" s="216" t="str">
        <f>IFERROR(IF(I45="&lt;5","-",I45/$Y45),"-")</f>
        <v>-</v>
      </c>
      <c r="M45" s="221"/>
      <c r="N45" s="152" t="str">
        <f>IF($C45="All tumours (excl. NMSC)", SUMIF(Malignant_EP_suppr!$A$2:$A$10,$C$5&amp;" Total",INDEX(Malignant_EP_suppr!$A$2:$H$10,0,MATCH(N$5,Malignant_EP_suppr!$A$2:$H$2,0))),IF($C45="All malignant tumours (excl. NMSC)",SUMIF(Malignant_EP_suppr!$A$2:$A$10,$C$5&amp;"Malignant",INDEX(Malignant_EP_suppr!$A$2:$H$10,0,MATCH(N$5,Malignant_EP_suppr!$A$2:$H$2,0))),VLOOKUP($A45,TumourType_EP_suppr!$A$5:$H$102,VLOOKUP(N$5,$AC$9:$AD$13,2),FALSE)))</f>
        <v>*</v>
      </c>
      <c r="O45" s="216" t="str">
        <f t="shared" si="2"/>
        <v>-</v>
      </c>
      <c r="P45" s="216"/>
      <c r="Q45" s="216" t="str">
        <f>IFERROR(IF(N45="&lt;5","-",N45/$Y45),"-")</f>
        <v>-</v>
      </c>
      <c r="R45" s="217"/>
      <c r="S45" s="152">
        <f>IF($C45="All tumours (excl. NMSC)", SUMIF(Malignant_EP_suppr!$A$2:$A$10,$C$5&amp;" Total",INDEX(Malignant_EP_suppr!$A$2:$H$10,0,MATCH(S$5,Malignant_EP_suppr!$A$2:$H$2,0))),IF($C45="All malignant tumours (excl. NMSC)",SUMIF(Malignant_EP_suppr!$A$2:$A$10,$C$5&amp;"Malignant",INDEX(Malignant_EP_suppr!$A$2:$H$10,0,MATCH(S$5,Malignant_EP_suppr!$A$2:$H$2,0))),VLOOKUP($A45,TumourType_EP_suppr!$A$5:$H$102,VLOOKUP(S$5,$AC$9:$AD$13,2),FALSE)))</f>
        <v>10</v>
      </c>
      <c r="T45" s="216">
        <f t="shared" si="3"/>
        <v>0.24390243902439024</v>
      </c>
      <c r="U45" s="216"/>
      <c r="V45" s="216">
        <f>IFERROR(IF(S45="&lt;5","-",S45/$Y45),"-")</f>
        <v>8.0645161290322578E-2</v>
      </c>
      <c r="W45" s="221"/>
      <c r="X45" s="152">
        <f>IF($C45="All tumours (excl. NMSC)", SUMIF(Malignant_EP_suppr!$A$2:$A$10,$C$5&amp;" Total",INDEX(Malignant_EP_suppr!$A$2:$H$10,0,MATCH(X$5,Malignant_EP_suppr!$A$2:$H$2,0))),IF($C45="All malignant tumours (excl. NMSC)",SUMIF(Malignant_EP_suppr!$A$2:$A$10,$C$5&amp;"Malignant",INDEX(Malignant_EP_suppr!$A$2:$H$10,0,MATCH(X$5,Malignant_EP_suppr!$A$2:$H$2,0))),VLOOKUP($A45,TumourType_EP_suppr!$A$5:$H$102,VLOOKUP(X$5,$AC$9:$AD$13,2),FALSE)))</f>
        <v>41</v>
      </c>
      <c r="Y45" s="180">
        <f>IFERROR(IF($C45="All tumours (excl. NMSC)", VLOOKUP($Z45,Malignant_all_suppr!$A$4:$D$10,4,FALSE),IF($C45="All malignant tumours (excl. NMSC)",VLOOKUP($Z45,Malignant_all_suppr!$A$4:$D$10,4,FALSE),VLOOKUP($A45,TumourType_all_suppr!$A$4:$D$101,4,FALSE))),0)</f>
        <v>124</v>
      </c>
    </row>
    <row r="46" spans="1:25" s="63" customFormat="1" ht="14.25" customHeight="1" x14ac:dyDescent="0.25">
      <c r="A46" s="183"/>
      <c r="B46" s="62"/>
      <c r="C46" s="154"/>
      <c r="D46" s="152"/>
      <c r="E46" s="214">
        <f>IF(E45="-","-",IF(ISBLANK(D45), "",ROUND((2*D45+1.96^2-(1.96*SQRT((1.96^2+4*D45*(1-E45)))))/(2*($X45+(1.96^2))), 3)))</f>
        <v>0.434</v>
      </c>
      <c r="F46" s="214">
        <f>IF(E45="-","-",IF(ISBLANK(D45), "",ROUND((2*D45+1.96^2+(1.96*SQRT((1.96^2+4*D45*(1-E45)))))/(2*($X45+(1.96^2))), 3)))</f>
        <v>0.72199999999999998</v>
      </c>
      <c r="G46" s="214">
        <f>IF(G45="-","-",IF(ISBLANK(D45), "",ROUND((2*D45+1.96^2-(1.96*SQRT((1.96^2+4*D45*(1-G45)))))/(2*($Y45+(1.96^2))), 3)))</f>
        <v>0.13400000000000001</v>
      </c>
      <c r="H46" s="215">
        <f>IF(G45="-","-",IF(ISBLANK(D45), "",ROUND((2*D45+1.96^2+(1.96*SQRT((1.96^2+4*D45*(1-G45)))))/(2*($Y45+(1.96^2))), 3)))</f>
        <v>0.27200000000000002</v>
      </c>
      <c r="I46" s="152"/>
      <c r="J46" s="214" t="str">
        <f>IF(J45="-","-",IF(ISBLANK(I45), "",ROUND((2*I45+1.96^2-(1.96*SQRT((1.96^2+4*I45*(1-J45)))))/(2*($X45+(1.96^2))), 3)))</f>
        <v>-</v>
      </c>
      <c r="K46" s="214" t="str">
        <f>IF(J45="-","-",IF(ISBLANK(I45), "",ROUND((2*I45+1.96^2+(1.96*SQRT((1.96^2+4*I45*(1-J45)))))/(2*($X45+(1.96^2))), 3)))</f>
        <v>-</v>
      </c>
      <c r="L46" s="214" t="str">
        <f>IF(L45="-","-",IF(ISBLANK(I45), "",ROUND((2*I45+1.96^2-(1.96*SQRT((1.96^2+4*I45*(1-L45)))))/(2*($Y45+(1.96^2))), 3)))</f>
        <v>-</v>
      </c>
      <c r="M46" s="215" t="str">
        <f>IF(L45="-","-",IF(ISBLANK(I45), "",ROUND((2*I45+1.96^2+(1.96*SQRT((1.96^2+4*I45*(1-L45)))))/(2*($Y45+(1.96^2))), 3)))</f>
        <v>-</v>
      </c>
      <c r="N46" s="152"/>
      <c r="O46" s="214" t="str">
        <f>IF(O45="-","-",IF(ISBLANK(N45), "",ROUND((2*N45+1.96^2-(1.96*SQRT((1.96^2+4*N45*(1-O45)))))/(2*($X45+(1.96^2))), 3)))</f>
        <v>-</v>
      </c>
      <c r="P46" s="214" t="str">
        <f>IF(O45="-","-",IF(ISBLANK(N45), "",ROUND((2*N45+1.96^2+(1.96*SQRT((1.96^2+4*N45*(1-O45)))))/(2*($X45+(1.96^2))), 3)))</f>
        <v>-</v>
      </c>
      <c r="Q46" s="214" t="str">
        <f>IF(Q45="-","-",IF(ISBLANK(N45), "",ROUND((2*N45+1.96^2-(1.96*SQRT((1.96^2+4*N45*(1-Q45)))))/(2*($Y45+(1.96^2))), 3)))</f>
        <v>-</v>
      </c>
      <c r="R46" s="215" t="str">
        <f>IF(Q45="-","-",IF(ISBLANK(N45), "",ROUND((2*N45+1.96^2+(1.96*SQRT((1.96^2+4*N45*(1-Q45)))))/(2*($Y45+(1.96^2))), 3)))</f>
        <v>-</v>
      </c>
      <c r="S46" s="152"/>
      <c r="T46" s="214">
        <f>IF(T45="-","-",IF(ISBLANK(S45), "",ROUND((2*S45+1.96^2-(1.96*SQRT((1.96^2+4*S45*(1-T45)))))/(2*($X45+(1.96^2))), 3)))</f>
        <v>0.13800000000000001</v>
      </c>
      <c r="U46" s="214">
        <f>IF(T45="-","-",IF(ISBLANK(S45), "",ROUND((2*S45+1.96^2+(1.96*SQRT((1.96^2+4*S45*(1-T45)))))/(2*($X45+(1.96^2))), 3)))</f>
        <v>0.39300000000000002</v>
      </c>
      <c r="V46" s="214">
        <f>IF(V45="-","-",IF(ISBLANK(S45), "",ROUND((2*S45+1.96^2-(1.96*SQRT((1.96^2+4*S45*(1-V45)))))/(2*($Y45+(1.96^2))), 3)))</f>
        <v>4.3999999999999997E-2</v>
      </c>
      <c r="W46" s="215">
        <f>IF(V45="-","-",IF(ISBLANK(S45), "",ROUND((2*S45+1.96^2+(1.96*SQRT((1.96^2+4*S45*(1-V45)))))/(2*($Y45+(1.96^2))), 3)))</f>
        <v>0.14199999999999999</v>
      </c>
      <c r="X46" s="152"/>
      <c r="Y46" s="181"/>
    </row>
    <row r="47" spans="1:25" s="63" customFormat="1" ht="14.25" customHeight="1" x14ac:dyDescent="0.25">
      <c r="A47" s="183" t="str">
        <f t="shared" ref="A47" si="22">CONCATENATE($C$5,C47)</f>
        <v>LondonKidney</v>
      </c>
      <c r="B47" s="62"/>
      <c r="C47" s="154" t="s">
        <v>31</v>
      </c>
      <c r="D47" s="152">
        <f>IF($C47="All tumours (excl. NMSC)", SUMIF(Malignant_EP_suppr!$A$2:$A$10,$C$5&amp;" Total",INDEX(Malignant_EP_suppr!$A$2:$H$10,0,MATCH(D$5,Malignant_EP_suppr!$A$2:$H$2,0))),IF($C47="All malignant tumours (excl. NMSC)",SUMIF(Malignant_EP_suppr!$A$2:$A$10,$C$5&amp;"Malignant",INDEX(Malignant_EP_suppr!$A$2:$H$10,0,MATCH(D$5,Malignant_EP_suppr!$A$2:$H$2,0))),VLOOKUP($A47,TumourType_EP_suppr!$A$5:$H$102,VLOOKUP(D$5,$AC$9:$AD$13,2),FALSE)))</f>
        <v>1042</v>
      </c>
      <c r="E47" s="216">
        <f>IFERROR(IF(D47="&lt;5","-",D47/$X47),"-")</f>
        <v>0.78999241849886281</v>
      </c>
      <c r="F47" s="216"/>
      <c r="G47" s="216">
        <f>IFERROR(IF(D47="&lt;5","-",D47/$Y47),"-")</f>
        <v>0.1848173111032281</v>
      </c>
      <c r="H47" s="217"/>
      <c r="I47" s="152">
        <f>IF($C47="All tumours (excl. NMSC)", SUMIF(Malignant_EP_suppr!$A$2:$A$10,$C$5&amp;" Total",INDEX(Malignant_EP_suppr!$A$2:$H$10,0,MATCH(I$5,Malignant_EP_suppr!$A$2:$H$2,0))),IF($C47="All malignant tumours (excl. NMSC)",SUMIF(Malignant_EP_suppr!$A$2:$A$10,$C$5&amp;"Malignant",INDEX(Malignant_EP_suppr!$A$2:$H$10,0,MATCH(I$5,Malignant_EP_suppr!$A$2:$H$2,0))),VLOOKUP($A47,TumourType_EP_suppr!$A$5:$H$102,VLOOKUP(I$5,$AC$9:$AD$13,2),FALSE)))</f>
        <v>23</v>
      </c>
      <c r="J47" s="216">
        <f t="shared" si="1"/>
        <v>1.7437452615617893E-2</v>
      </c>
      <c r="K47" s="216"/>
      <c r="L47" s="216">
        <f>IFERROR(IF(I47="&lt;5","-",I47/$Y47),"-")</f>
        <v>4.0794608017027311E-3</v>
      </c>
      <c r="M47" s="221"/>
      <c r="N47" s="152">
        <f>IF($C47="All tumours (excl. NMSC)", SUMIF(Malignant_EP_suppr!$A$2:$A$10,$C$5&amp;" Total",INDEX(Malignant_EP_suppr!$A$2:$H$10,0,MATCH(N$5,Malignant_EP_suppr!$A$2:$H$2,0))),IF($C47="All malignant tumours (excl. NMSC)",SUMIF(Malignant_EP_suppr!$A$2:$A$10,$C$5&amp;"Malignant",INDEX(Malignant_EP_suppr!$A$2:$H$10,0,MATCH(N$5,Malignant_EP_suppr!$A$2:$H$2,0))),VLOOKUP($A47,TumourType_EP_suppr!$A$5:$H$102,VLOOKUP(N$5,$AC$9:$AD$13,2),FALSE)))</f>
        <v>35</v>
      </c>
      <c r="O47" s="216">
        <f t="shared" si="2"/>
        <v>2.6535253980288095E-2</v>
      </c>
      <c r="P47" s="216"/>
      <c r="Q47" s="216">
        <f>IFERROR(IF(N47="&lt;5","-",N47/$Y47),"-")</f>
        <v>6.2078751330258957E-3</v>
      </c>
      <c r="R47" s="217"/>
      <c r="S47" s="152">
        <f>IF($C47="All tumours (excl. NMSC)", SUMIF(Malignant_EP_suppr!$A$2:$A$10,$C$5&amp;" Total",INDEX(Malignant_EP_suppr!$A$2:$H$10,0,MATCH(S$5,Malignant_EP_suppr!$A$2:$H$2,0))),IF($C47="All malignant tumours (excl. NMSC)",SUMIF(Malignant_EP_suppr!$A$2:$A$10,$C$5&amp;"Malignant",INDEX(Malignant_EP_suppr!$A$2:$H$10,0,MATCH(S$5,Malignant_EP_suppr!$A$2:$H$2,0))),VLOOKUP($A47,TumourType_EP_suppr!$A$5:$H$102,VLOOKUP(S$5,$AC$9:$AD$13,2),FALSE)))</f>
        <v>219</v>
      </c>
      <c r="T47" s="216">
        <f t="shared" si="3"/>
        <v>0.16603487490523122</v>
      </c>
      <c r="U47" s="216"/>
      <c r="V47" s="216">
        <f>IFERROR(IF(S47="&lt;5","-",S47/$Y47),"-")</f>
        <v>3.8843561546647747E-2</v>
      </c>
      <c r="W47" s="221"/>
      <c r="X47" s="152">
        <f>IF($C47="All tumours (excl. NMSC)", SUMIF(Malignant_EP_suppr!$A$2:$A$10,$C$5&amp;" Total",INDEX(Malignant_EP_suppr!$A$2:$H$10,0,MATCH(X$5,Malignant_EP_suppr!$A$2:$H$2,0))),IF($C47="All malignant tumours (excl. NMSC)",SUMIF(Malignant_EP_suppr!$A$2:$A$10,$C$5&amp;"Malignant",INDEX(Malignant_EP_suppr!$A$2:$H$10,0,MATCH(X$5,Malignant_EP_suppr!$A$2:$H$2,0))),VLOOKUP($A47,TumourType_EP_suppr!$A$5:$H$102,VLOOKUP(X$5,$AC$9:$AD$13,2),FALSE)))</f>
        <v>1319</v>
      </c>
      <c r="Y47" s="180">
        <f>IFERROR(IF($C47="All tumours (excl. NMSC)", VLOOKUP($Z47,Malignant_all_suppr!$A$4:$D$10,4,FALSE),IF($C47="All malignant tumours (excl. NMSC)",VLOOKUP($Z47,Malignant_all_suppr!$A$4:$D$10,4,FALSE),VLOOKUP($A47,TumourType_all_suppr!$A$4:$D$101,4,FALSE))),0)</f>
        <v>5638</v>
      </c>
    </row>
    <row r="48" spans="1:25" s="63" customFormat="1" ht="14.25" customHeight="1" x14ac:dyDescent="0.25">
      <c r="A48" s="183"/>
      <c r="B48" s="62"/>
      <c r="C48" s="154"/>
      <c r="D48" s="152"/>
      <c r="E48" s="214">
        <f>IF(E47="-","-",IF(ISBLANK(D47), "",ROUND((2*D47+1.96^2-(1.96*SQRT((1.96^2+4*D47*(1-E47)))))/(2*($X47+(1.96^2))), 3)))</f>
        <v>0.76700000000000002</v>
      </c>
      <c r="F48" s="214">
        <f>IF(E47="-","-",IF(ISBLANK(D47), "",ROUND((2*D47+1.96^2+(1.96*SQRT((1.96^2+4*D47*(1-E47)))))/(2*($X47+(1.96^2))), 3)))</f>
        <v>0.81100000000000005</v>
      </c>
      <c r="G48" s="214">
        <f>IF(G47="-","-",IF(ISBLANK(D47), "",ROUND((2*D47+1.96^2-(1.96*SQRT((1.96^2+4*D47*(1-G47)))))/(2*($Y47+(1.96^2))), 3)))</f>
        <v>0.17499999999999999</v>
      </c>
      <c r="H48" s="215">
        <f>IF(G47="-","-",IF(ISBLANK(D47), "",ROUND((2*D47+1.96^2+(1.96*SQRT((1.96^2+4*D47*(1-G47)))))/(2*($Y47+(1.96^2))), 3)))</f>
        <v>0.19500000000000001</v>
      </c>
      <c r="I48" s="152"/>
      <c r="J48" s="214">
        <f>IF(J47="-","-",IF(ISBLANK(I47), "",ROUND((2*I47+1.96^2-(1.96*SQRT((1.96^2+4*I47*(1-J47)))))/(2*($X47+(1.96^2))), 3)))</f>
        <v>1.2E-2</v>
      </c>
      <c r="K48" s="214">
        <f>IF(J47="-","-",IF(ISBLANK(I47), "",ROUND((2*I47+1.96^2+(1.96*SQRT((1.96^2+4*I47*(1-J47)))))/(2*($X47+(1.96^2))), 3)))</f>
        <v>2.5999999999999999E-2</v>
      </c>
      <c r="L48" s="214">
        <f>IF(L47="-","-",IF(ISBLANK(I47), "",ROUND((2*I47+1.96^2-(1.96*SQRT((1.96^2+4*I47*(1-L47)))))/(2*($Y47+(1.96^2))), 3)))</f>
        <v>3.0000000000000001E-3</v>
      </c>
      <c r="M48" s="215">
        <f>IF(L47="-","-",IF(ISBLANK(I47), "",ROUND((2*I47+1.96^2+(1.96*SQRT((1.96^2+4*I47*(1-L47)))))/(2*($Y47+(1.96^2))), 3)))</f>
        <v>6.0000000000000001E-3</v>
      </c>
      <c r="N48" s="152"/>
      <c r="O48" s="214">
        <f>IF(O47="-","-",IF(ISBLANK(N47), "",ROUND((2*N47+1.96^2-(1.96*SQRT((1.96^2+4*N47*(1-O47)))))/(2*($X47+(1.96^2))), 3)))</f>
        <v>1.9E-2</v>
      </c>
      <c r="P48" s="214">
        <f>IF(O47="-","-",IF(ISBLANK(N47), "",ROUND((2*N47+1.96^2+(1.96*SQRT((1.96^2+4*N47*(1-O47)))))/(2*($X47+(1.96^2))), 3)))</f>
        <v>3.6999999999999998E-2</v>
      </c>
      <c r="Q48" s="214">
        <f>IF(Q47="-","-",IF(ISBLANK(N47), "",ROUND((2*N47+1.96^2-(1.96*SQRT((1.96^2+4*N47*(1-Q47)))))/(2*($Y47+(1.96^2))), 3)))</f>
        <v>4.0000000000000001E-3</v>
      </c>
      <c r="R48" s="215">
        <f>IF(Q47="-","-",IF(ISBLANK(N47), "",ROUND((2*N47+1.96^2+(1.96*SQRT((1.96^2+4*N47*(1-Q47)))))/(2*($Y47+(1.96^2))), 3)))</f>
        <v>8.9999999999999993E-3</v>
      </c>
      <c r="S48" s="152"/>
      <c r="T48" s="214">
        <f>IF(T47="-","-",IF(ISBLANK(S47), "",ROUND((2*S47+1.96^2-(1.96*SQRT((1.96^2+4*S47*(1-T47)))))/(2*($X47+(1.96^2))), 3)))</f>
        <v>0.14699999999999999</v>
      </c>
      <c r="U48" s="214">
        <f>IF(T47="-","-",IF(ISBLANK(S47), "",ROUND((2*S47+1.96^2+(1.96*SQRT((1.96^2+4*S47*(1-T47)))))/(2*($X47+(1.96^2))), 3)))</f>
        <v>0.187</v>
      </c>
      <c r="V48" s="214">
        <f>IF(V47="-","-",IF(ISBLANK(S47), "",ROUND((2*S47+1.96^2-(1.96*SQRT((1.96^2+4*S47*(1-V47)))))/(2*($Y47+(1.96^2))), 3)))</f>
        <v>3.4000000000000002E-2</v>
      </c>
      <c r="W48" s="215">
        <f>IF(V47="-","-",IF(ISBLANK(S47), "",ROUND((2*S47+1.96^2+(1.96*SQRT((1.96^2+4*S47*(1-V47)))))/(2*($Y47+(1.96^2))), 3)))</f>
        <v>4.3999999999999997E-2</v>
      </c>
      <c r="X48" s="152"/>
      <c r="Y48" s="181"/>
    </row>
    <row r="49" spans="1:25" s="63" customFormat="1" ht="14.25" customHeight="1" x14ac:dyDescent="0.25">
      <c r="A49" s="183" t="str">
        <f t="shared" ref="A49" si="23">CONCATENATE($C$5,C49)</f>
        <v>LondonLeukaemia: acute myeloid</v>
      </c>
      <c r="B49" s="62"/>
      <c r="C49" s="154" t="s">
        <v>33</v>
      </c>
      <c r="D49" s="152">
        <f>IF($C49="All tumours (excl. NMSC)", SUMIF(Malignant_EP_suppr!$A$2:$A$10,$C$5&amp;" Total",INDEX(Malignant_EP_suppr!$A$2:$H$10,0,MATCH(D$5,Malignant_EP_suppr!$A$2:$H$2,0))),IF($C49="All malignant tumours (excl. NMSC)",SUMIF(Malignant_EP_suppr!$A$2:$A$10,$C$5&amp;"Malignant",INDEX(Malignant_EP_suppr!$A$2:$H$10,0,MATCH(D$5,Malignant_EP_suppr!$A$2:$H$2,0))),VLOOKUP($A49,TumourType_EP_suppr!$A$5:$H$102,VLOOKUP(D$5,$AC$9:$AD$13,2),FALSE)))</f>
        <v>996</v>
      </c>
      <c r="E49" s="216">
        <f>IFERROR(IF(D49="&lt;5","-",D49/$X49),"-")</f>
        <v>0.80909829406986189</v>
      </c>
      <c r="F49" s="216"/>
      <c r="G49" s="216">
        <f>IFERROR(IF(D49="&lt;5","-",D49/$Y49),"-")</f>
        <v>0.42346938775510207</v>
      </c>
      <c r="H49" s="217"/>
      <c r="I49" s="152">
        <f>IF($C49="All tumours (excl. NMSC)", SUMIF(Malignant_EP_suppr!$A$2:$A$10,$C$5&amp;" Total",INDEX(Malignant_EP_suppr!$A$2:$H$10,0,MATCH(I$5,Malignant_EP_suppr!$A$2:$H$2,0))),IF($C49="All malignant tumours (excl. NMSC)",SUMIF(Malignant_EP_suppr!$A$2:$A$10,$C$5&amp;"Malignant",INDEX(Malignant_EP_suppr!$A$2:$H$10,0,MATCH(I$5,Malignant_EP_suppr!$A$2:$H$2,0))),VLOOKUP($A49,TumourType_EP_suppr!$A$5:$H$102,VLOOKUP(I$5,$AC$9:$AD$13,2),FALSE)))</f>
        <v>49</v>
      </c>
      <c r="J49" s="216">
        <f t="shared" si="1"/>
        <v>3.9805036555645816E-2</v>
      </c>
      <c r="K49" s="216"/>
      <c r="L49" s="216">
        <f>IFERROR(IF(I49="&lt;5","-",I49/$Y49),"-")</f>
        <v>2.0833333333333332E-2</v>
      </c>
      <c r="M49" s="221"/>
      <c r="N49" s="152">
        <f>IF($C49="All tumours (excl. NMSC)", SUMIF(Malignant_EP_suppr!$A$2:$A$10,$C$5&amp;" Total",INDEX(Malignant_EP_suppr!$A$2:$H$10,0,MATCH(N$5,Malignant_EP_suppr!$A$2:$H$2,0))),IF($C49="All malignant tumours (excl. NMSC)",SUMIF(Malignant_EP_suppr!$A$2:$A$10,$C$5&amp;"Malignant",INDEX(Malignant_EP_suppr!$A$2:$H$10,0,MATCH(N$5,Malignant_EP_suppr!$A$2:$H$2,0))),VLOOKUP($A49,TumourType_EP_suppr!$A$5:$H$102,VLOOKUP(N$5,$AC$9:$AD$13,2),FALSE)))</f>
        <v>37</v>
      </c>
      <c r="O49" s="216">
        <f t="shared" si="2"/>
        <v>3.0056864337936636E-2</v>
      </c>
      <c r="P49" s="216"/>
      <c r="Q49" s="216">
        <f>IFERROR(IF(N49="&lt;5","-",N49/$Y49),"-")</f>
        <v>1.5731292517006803E-2</v>
      </c>
      <c r="R49" s="217"/>
      <c r="S49" s="152">
        <f>IF($C49="All tumours (excl. NMSC)", SUMIF(Malignant_EP_suppr!$A$2:$A$10,$C$5&amp;" Total",INDEX(Malignant_EP_suppr!$A$2:$H$10,0,MATCH(S$5,Malignant_EP_suppr!$A$2:$H$2,0))),IF($C49="All malignant tumours (excl. NMSC)",SUMIF(Malignant_EP_suppr!$A$2:$A$10,$C$5&amp;"Malignant",INDEX(Malignant_EP_suppr!$A$2:$H$10,0,MATCH(S$5,Malignant_EP_suppr!$A$2:$H$2,0))),VLOOKUP($A49,TumourType_EP_suppr!$A$5:$H$102,VLOOKUP(S$5,$AC$9:$AD$13,2),FALSE)))</f>
        <v>149</v>
      </c>
      <c r="T49" s="216">
        <f t="shared" si="3"/>
        <v>0.12103980503655565</v>
      </c>
      <c r="U49" s="216"/>
      <c r="V49" s="216">
        <f>IFERROR(IF(S49="&lt;5","-",S49/$Y49),"-")</f>
        <v>6.3350340136054423E-2</v>
      </c>
      <c r="W49" s="221"/>
      <c r="X49" s="152">
        <f>IF($C49="All tumours (excl. NMSC)", SUMIF(Malignant_EP_suppr!$A$2:$A$10,$C$5&amp;" Total",INDEX(Malignant_EP_suppr!$A$2:$H$10,0,MATCH(X$5,Malignant_EP_suppr!$A$2:$H$2,0))),IF($C49="All malignant tumours (excl. NMSC)",SUMIF(Malignant_EP_suppr!$A$2:$A$10,$C$5&amp;"Malignant",INDEX(Malignant_EP_suppr!$A$2:$H$10,0,MATCH(X$5,Malignant_EP_suppr!$A$2:$H$2,0))),VLOOKUP($A49,TumourType_EP_suppr!$A$5:$H$102,VLOOKUP(X$5,$AC$9:$AD$13,2),FALSE)))</f>
        <v>1231</v>
      </c>
      <c r="Y49" s="180">
        <f>IFERROR(IF($C49="All tumours (excl. NMSC)", VLOOKUP($Z49,Malignant_all_suppr!$A$4:$D$10,4,FALSE),IF($C49="All malignant tumours (excl. NMSC)",VLOOKUP($Z49,Malignant_all_suppr!$A$4:$D$10,4,FALSE),VLOOKUP($A49,TumourType_all_suppr!$A$4:$D$101,4,FALSE))),0)</f>
        <v>2352</v>
      </c>
    </row>
    <row r="50" spans="1:25" s="63" customFormat="1" ht="14.25" customHeight="1" x14ac:dyDescent="0.25">
      <c r="A50" s="183"/>
      <c r="B50" s="62"/>
      <c r="C50" s="154"/>
      <c r="D50" s="152"/>
      <c r="E50" s="214">
        <f>IF(E49="-","-",IF(ISBLANK(D49), "",ROUND((2*D49+1.96^2-(1.96*SQRT((1.96^2+4*D49*(1-E49)))))/(2*($X49+(1.96^2))), 3)))</f>
        <v>0.78600000000000003</v>
      </c>
      <c r="F50" s="214">
        <f>IF(E49="-","-",IF(ISBLANK(D49), "",ROUND((2*D49+1.96^2+(1.96*SQRT((1.96^2+4*D49*(1-E49)))))/(2*($X49+(1.96^2))), 3)))</f>
        <v>0.83</v>
      </c>
      <c r="G50" s="214">
        <f>IF(G49="-","-",IF(ISBLANK(D49), "",ROUND((2*D49+1.96^2-(1.96*SQRT((1.96^2+4*D49*(1-G49)))))/(2*($Y49+(1.96^2))), 3)))</f>
        <v>0.40400000000000003</v>
      </c>
      <c r="H50" s="215">
        <f>IF(G49="-","-",IF(ISBLANK(D49), "",ROUND((2*D49+1.96^2+(1.96*SQRT((1.96^2+4*D49*(1-G49)))))/(2*($Y49+(1.96^2))), 3)))</f>
        <v>0.44400000000000001</v>
      </c>
      <c r="I50" s="152"/>
      <c r="J50" s="214">
        <f>IF(J49="-","-",IF(ISBLANK(I49), "",ROUND((2*I49+1.96^2-(1.96*SQRT((1.96^2+4*I49*(1-J49)))))/(2*($X49+(1.96^2))), 3)))</f>
        <v>0.03</v>
      </c>
      <c r="K50" s="214">
        <f>IF(J49="-","-",IF(ISBLANK(I49), "",ROUND((2*I49+1.96^2+(1.96*SQRT((1.96^2+4*I49*(1-J49)))))/(2*($X49+(1.96^2))), 3)))</f>
        <v>5.1999999999999998E-2</v>
      </c>
      <c r="L50" s="214">
        <f>IF(L49="-","-",IF(ISBLANK(I49), "",ROUND((2*I49+1.96^2-(1.96*SQRT((1.96^2+4*I49*(1-L49)))))/(2*($Y49+(1.96^2))), 3)))</f>
        <v>1.6E-2</v>
      </c>
      <c r="M50" s="215">
        <f>IF(L49="-","-",IF(ISBLANK(I49), "",ROUND((2*I49+1.96^2+(1.96*SQRT((1.96^2+4*I49*(1-L49)))))/(2*($Y49+(1.96^2))), 3)))</f>
        <v>2.7E-2</v>
      </c>
      <c r="N50" s="152"/>
      <c r="O50" s="214">
        <f>IF(O49="-","-",IF(ISBLANK(N49), "",ROUND((2*N49+1.96^2-(1.96*SQRT((1.96^2+4*N49*(1-O49)))))/(2*($X49+(1.96^2))), 3)))</f>
        <v>2.1999999999999999E-2</v>
      </c>
      <c r="P50" s="214">
        <f>IF(O49="-","-",IF(ISBLANK(N49), "",ROUND((2*N49+1.96^2+(1.96*SQRT((1.96^2+4*N49*(1-O49)))))/(2*($X49+(1.96^2))), 3)))</f>
        <v>4.1000000000000002E-2</v>
      </c>
      <c r="Q50" s="214">
        <f>IF(Q49="-","-",IF(ISBLANK(N49), "",ROUND((2*N49+1.96^2-(1.96*SQRT((1.96^2+4*N49*(1-Q49)))))/(2*($Y49+(1.96^2))), 3)))</f>
        <v>1.0999999999999999E-2</v>
      </c>
      <c r="R50" s="215">
        <f>IF(Q49="-","-",IF(ISBLANK(N49), "",ROUND((2*N49+1.96^2+(1.96*SQRT((1.96^2+4*N49*(1-Q49)))))/(2*($Y49+(1.96^2))), 3)))</f>
        <v>2.1999999999999999E-2</v>
      </c>
      <c r="S50" s="152"/>
      <c r="T50" s="214">
        <f>IF(T49="-","-",IF(ISBLANK(S49), "",ROUND((2*S49+1.96^2-(1.96*SQRT((1.96^2+4*S49*(1-T49)))))/(2*($X49+(1.96^2))), 3)))</f>
        <v>0.104</v>
      </c>
      <c r="U50" s="214">
        <f>IF(T49="-","-",IF(ISBLANK(S49), "",ROUND((2*S49+1.96^2+(1.96*SQRT((1.96^2+4*S49*(1-T49)))))/(2*($X49+(1.96^2))), 3)))</f>
        <v>0.14000000000000001</v>
      </c>
      <c r="V50" s="214">
        <f>IF(V49="-","-",IF(ISBLANK(S49), "",ROUND((2*S49+1.96^2-(1.96*SQRT((1.96^2+4*S49*(1-V49)))))/(2*($Y49+(1.96^2))), 3)))</f>
        <v>5.3999999999999999E-2</v>
      </c>
      <c r="W50" s="215">
        <f>IF(V49="-","-",IF(ISBLANK(S49), "",ROUND((2*S49+1.96^2+(1.96*SQRT((1.96^2+4*S49*(1-V49)))))/(2*($Y49+(1.96^2))), 3)))</f>
        <v>7.3999999999999996E-2</v>
      </c>
      <c r="X50" s="152"/>
      <c r="Y50" s="181"/>
    </row>
    <row r="51" spans="1:25" s="63" customFormat="1" ht="14.25" customHeight="1" x14ac:dyDescent="0.25">
      <c r="A51" s="183" t="str">
        <f t="shared" ref="A51" si="24">CONCATENATE($C$5,C51)</f>
        <v>LondonLeukaemia: chronic lymphocytic</v>
      </c>
      <c r="B51" s="62"/>
      <c r="C51" s="154" t="s">
        <v>34</v>
      </c>
      <c r="D51" s="152">
        <f>IF($C51="All tumours (excl. NMSC)", SUMIF(Malignant_EP_suppr!$A$2:$A$10,$C$5&amp;" Total",INDEX(Malignant_EP_suppr!$A$2:$H$10,0,MATCH(D$5,Malignant_EP_suppr!$A$2:$H$2,0))),IF($C51="All malignant tumours (excl. NMSC)",SUMIF(Malignant_EP_suppr!$A$2:$A$10,$C$5&amp;"Malignant",INDEX(Malignant_EP_suppr!$A$2:$H$10,0,MATCH(D$5,Malignant_EP_suppr!$A$2:$H$2,0))),VLOOKUP($A51,TumourType_EP_suppr!$A$5:$H$102,VLOOKUP(D$5,$AC$9:$AD$13,2),FALSE)))</f>
        <v>345</v>
      </c>
      <c r="E51" s="216">
        <f>IFERROR(IF(D51="&lt;5","-",D51/$X51),"-")</f>
        <v>0.84558823529411764</v>
      </c>
      <c r="F51" s="216"/>
      <c r="G51" s="216">
        <f>IFERROR(IF(D51="&lt;5","-",D51/$Y51),"-")</f>
        <v>0.16812865497076024</v>
      </c>
      <c r="H51" s="217"/>
      <c r="I51" s="152">
        <f>IF($C51="All tumours (excl. NMSC)", SUMIF(Malignant_EP_suppr!$A$2:$A$10,$C$5&amp;" Total",INDEX(Malignant_EP_suppr!$A$2:$H$10,0,MATCH(I$5,Malignant_EP_suppr!$A$2:$H$2,0))),IF($C51="All malignant tumours (excl. NMSC)",SUMIF(Malignant_EP_suppr!$A$2:$A$10,$C$5&amp;"Malignant",INDEX(Malignant_EP_suppr!$A$2:$H$10,0,MATCH(I$5,Malignant_EP_suppr!$A$2:$H$2,0))),VLOOKUP($A51,TumourType_EP_suppr!$A$5:$H$102,VLOOKUP(I$5,$AC$9:$AD$13,2),FALSE)))</f>
        <v>15</v>
      </c>
      <c r="J51" s="216">
        <f t="shared" si="1"/>
        <v>3.6764705882352942E-2</v>
      </c>
      <c r="K51" s="216"/>
      <c r="L51" s="216">
        <f>IFERROR(IF(I51="&lt;5","-",I51/$Y51),"-")</f>
        <v>7.3099415204678359E-3</v>
      </c>
      <c r="M51" s="221"/>
      <c r="N51" s="152">
        <f>IF($C51="All tumours (excl. NMSC)", SUMIF(Malignant_EP_suppr!$A$2:$A$10,$C$5&amp;" Total",INDEX(Malignant_EP_suppr!$A$2:$H$10,0,MATCH(N$5,Malignant_EP_suppr!$A$2:$H$2,0))),IF($C51="All malignant tumours (excl. NMSC)",SUMIF(Malignant_EP_suppr!$A$2:$A$10,$C$5&amp;"Malignant",INDEX(Malignant_EP_suppr!$A$2:$H$10,0,MATCH(N$5,Malignant_EP_suppr!$A$2:$H$2,0))),VLOOKUP($A51,TumourType_EP_suppr!$A$5:$H$102,VLOOKUP(N$5,$AC$9:$AD$13,2),FALSE)))</f>
        <v>6</v>
      </c>
      <c r="O51" s="216">
        <f t="shared" si="2"/>
        <v>1.4705882352941176E-2</v>
      </c>
      <c r="P51" s="216"/>
      <c r="Q51" s="216">
        <f>IFERROR(IF(N51="&lt;5","-",N51/$Y51),"-")</f>
        <v>2.9239766081871343E-3</v>
      </c>
      <c r="R51" s="217"/>
      <c r="S51" s="152">
        <f>IF($C51="All tumours (excl. NMSC)", SUMIF(Malignant_EP_suppr!$A$2:$A$10,$C$5&amp;" Total",INDEX(Malignant_EP_suppr!$A$2:$H$10,0,MATCH(S$5,Malignant_EP_suppr!$A$2:$H$2,0))),IF($C51="All malignant tumours (excl. NMSC)",SUMIF(Malignant_EP_suppr!$A$2:$A$10,$C$5&amp;"Malignant",INDEX(Malignant_EP_suppr!$A$2:$H$10,0,MATCH(S$5,Malignant_EP_suppr!$A$2:$H$2,0))),VLOOKUP($A51,TumourType_EP_suppr!$A$5:$H$102,VLOOKUP(S$5,$AC$9:$AD$13,2),FALSE)))</f>
        <v>42</v>
      </c>
      <c r="T51" s="216">
        <f t="shared" si="3"/>
        <v>0.10294117647058823</v>
      </c>
      <c r="U51" s="216"/>
      <c r="V51" s="216">
        <f>IFERROR(IF(S51="&lt;5","-",S51/$Y51),"-")</f>
        <v>2.046783625730994E-2</v>
      </c>
      <c r="W51" s="221"/>
      <c r="X51" s="152">
        <f>IF($C51="All tumours (excl. NMSC)", SUMIF(Malignant_EP_suppr!$A$2:$A$10,$C$5&amp;" Total",INDEX(Malignant_EP_suppr!$A$2:$H$10,0,MATCH(X$5,Malignant_EP_suppr!$A$2:$H$2,0))),IF($C51="All malignant tumours (excl. NMSC)",SUMIF(Malignant_EP_suppr!$A$2:$A$10,$C$5&amp;"Malignant",INDEX(Malignant_EP_suppr!$A$2:$H$10,0,MATCH(X$5,Malignant_EP_suppr!$A$2:$H$2,0))),VLOOKUP($A51,TumourType_EP_suppr!$A$5:$H$102,VLOOKUP(X$5,$AC$9:$AD$13,2),FALSE)))</f>
        <v>408</v>
      </c>
      <c r="Y51" s="180">
        <f>IFERROR(IF($C51="All tumours (excl. NMSC)", VLOOKUP($Z51,Malignant_all_suppr!$A$4:$D$10,4,FALSE),IF($C51="All malignant tumours (excl. NMSC)",VLOOKUP($Z51,Malignant_all_suppr!$A$4:$D$10,4,FALSE),VLOOKUP($A51,TumourType_all_suppr!$A$4:$D$101,4,FALSE))),0)</f>
        <v>2052</v>
      </c>
    </row>
    <row r="52" spans="1:25" s="63" customFormat="1" ht="14.25" customHeight="1" x14ac:dyDescent="0.25">
      <c r="A52" s="183"/>
      <c r="B52" s="62"/>
      <c r="C52" s="154"/>
      <c r="D52" s="152"/>
      <c r="E52" s="214">
        <f>IF(E51="-","-",IF(ISBLANK(D51), "",ROUND((2*D51+1.96^2-(1.96*SQRT((1.96^2+4*D51*(1-E51)))))/(2*($X51+(1.96^2))), 3)))</f>
        <v>0.80700000000000005</v>
      </c>
      <c r="F52" s="214">
        <f>IF(E51="-","-",IF(ISBLANK(D51), "",ROUND((2*D51+1.96^2+(1.96*SQRT((1.96^2+4*D51*(1-E51)))))/(2*($X51+(1.96^2))), 3)))</f>
        <v>0.877</v>
      </c>
      <c r="G52" s="214">
        <f>IF(G51="-","-",IF(ISBLANK(D51), "",ROUND((2*D51+1.96^2-(1.96*SQRT((1.96^2+4*D51*(1-G51)))))/(2*($Y51+(1.96^2))), 3)))</f>
        <v>0.153</v>
      </c>
      <c r="H52" s="215">
        <f>IF(G51="-","-",IF(ISBLANK(D51), "",ROUND((2*D51+1.96^2+(1.96*SQRT((1.96^2+4*D51*(1-G51)))))/(2*($Y51+(1.96^2))), 3)))</f>
        <v>0.185</v>
      </c>
      <c r="I52" s="152"/>
      <c r="J52" s="214">
        <f>IF(J51="-","-",IF(ISBLANK(I51), "",ROUND((2*I51+1.96^2-(1.96*SQRT((1.96^2+4*I51*(1-J51)))))/(2*($X51+(1.96^2))), 3)))</f>
        <v>2.1999999999999999E-2</v>
      </c>
      <c r="K52" s="214">
        <f>IF(J51="-","-",IF(ISBLANK(I51), "",ROUND((2*I51+1.96^2+(1.96*SQRT((1.96^2+4*I51*(1-J51)))))/(2*($X51+(1.96^2))), 3)))</f>
        <v>0.06</v>
      </c>
      <c r="L52" s="214">
        <f>IF(L51="-","-",IF(ISBLANK(I51), "",ROUND((2*I51+1.96^2-(1.96*SQRT((1.96^2+4*I51*(1-L51)))))/(2*($Y51+(1.96^2))), 3)))</f>
        <v>4.0000000000000001E-3</v>
      </c>
      <c r="M52" s="215">
        <f>IF(L51="-","-",IF(ISBLANK(I51), "",ROUND((2*I51+1.96^2+(1.96*SQRT((1.96^2+4*I51*(1-L51)))))/(2*($Y51+(1.96^2))), 3)))</f>
        <v>1.2E-2</v>
      </c>
      <c r="N52" s="152"/>
      <c r="O52" s="214">
        <f>IF(O51="-","-",IF(ISBLANK(N51), "",ROUND((2*N51+1.96^2-(1.96*SQRT((1.96^2+4*N51*(1-O51)))))/(2*($X51+(1.96^2))), 3)))</f>
        <v>7.0000000000000001E-3</v>
      </c>
      <c r="P52" s="214">
        <f>IF(O51="-","-",IF(ISBLANK(N51), "",ROUND((2*N51+1.96^2+(1.96*SQRT((1.96^2+4*N51*(1-O51)))))/(2*($X51+(1.96^2))), 3)))</f>
        <v>3.2000000000000001E-2</v>
      </c>
      <c r="Q52" s="214">
        <f>IF(Q51="-","-",IF(ISBLANK(N51), "",ROUND((2*N51+1.96^2-(1.96*SQRT((1.96^2+4*N51*(1-Q51)))))/(2*($Y51+(1.96^2))), 3)))</f>
        <v>1E-3</v>
      </c>
      <c r="R52" s="215">
        <f>IF(Q51="-","-",IF(ISBLANK(N51), "",ROUND((2*N51+1.96^2+(1.96*SQRT((1.96^2+4*N51*(1-Q51)))))/(2*($Y51+(1.96^2))), 3)))</f>
        <v>6.0000000000000001E-3</v>
      </c>
      <c r="S52" s="152"/>
      <c r="T52" s="214">
        <f>IF(T51="-","-",IF(ISBLANK(S51), "",ROUND((2*S51+1.96^2-(1.96*SQRT((1.96^2+4*S51*(1-T51)))))/(2*($X51+(1.96^2))), 3)))</f>
        <v>7.6999999999999999E-2</v>
      </c>
      <c r="U52" s="214">
        <f>IF(T51="-","-",IF(ISBLANK(S51), "",ROUND((2*S51+1.96^2+(1.96*SQRT((1.96^2+4*S51*(1-T51)))))/(2*($X51+(1.96^2))), 3)))</f>
        <v>0.13600000000000001</v>
      </c>
      <c r="V52" s="214">
        <f>IF(V51="-","-",IF(ISBLANK(S51), "",ROUND((2*S51+1.96^2-(1.96*SQRT((1.96^2+4*S51*(1-V51)))))/(2*($Y51+(1.96^2))), 3)))</f>
        <v>1.4999999999999999E-2</v>
      </c>
      <c r="W52" s="215">
        <f>IF(V51="-","-",IF(ISBLANK(S51), "",ROUND((2*S51+1.96^2+(1.96*SQRT((1.96^2+4*S51*(1-V51)))))/(2*($Y51+(1.96^2))), 3)))</f>
        <v>2.8000000000000001E-2</v>
      </c>
      <c r="X52" s="152"/>
      <c r="Y52" s="181"/>
    </row>
    <row r="53" spans="1:25" s="63" customFormat="1" ht="14.25" customHeight="1" x14ac:dyDescent="0.25">
      <c r="A53" s="183" t="str">
        <f t="shared" ref="A53" si="25">CONCATENATE($C$5,C53)</f>
        <v>LondonLeukaemia: other (all excluding AML and CLL)</v>
      </c>
      <c r="B53" s="62"/>
      <c r="C53" s="154" t="s">
        <v>35</v>
      </c>
      <c r="D53" s="152">
        <f>IF($C53="All tumours (excl. NMSC)", SUMIF(Malignant_EP_suppr!$A$2:$A$10,$C$5&amp;" Total",INDEX(Malignant_EP_suppr!$A$2:$H$10,0,MATCH(D$5,Malignant_EP_suppr!$A$2:$H$2,0))),IF($C53="All malignant tumours (excl. NMSC)",SUMIF(Malignant_EP_suppr!$A$2:$A$10,$C$5&amp;"Malignant",INDEX(Malignant_EP_suppr!$A$2:$H$10,0,MATCH(D$5,Malignant_EP_suppr!$A$2:$H$2,0))),VLOOKUP($A53,TumourType_EP_suppr!$A$5:$H$102,VLOOKUP(D$5,$AC$9:$AD$13,2),FALSE)))</f>
        <v>431</v>
      </c>
      <c r="E53" s="216">
        <f>IFERROR(IF(D53="&lt;5","-",D53/$X53),"-")</f>
        <v>0.69516129032258067</v>
      </c>
      <c r="F53" s="216"/>
      <c r="G53" s="216">
        <f>IFERROR(IF(D53="&lt;5","-",D53/$Y53),"-")</f>
        <v>0.31997030438010393</v>
      </c>
      <c r="H53" s="217"/>
      <c r="I53" s="152">
        <f>IF($C53="All tumours (excl. NMSC)", SUMIF(Malignant_EP_suppr!$A$2:$A$10,$C$5&amp;" Total",INDEX(Malignant_EP_suppr!$A$2:$H$10,0,MATCH(I$5,Malignant_EP_suppr!$A$2:$H$2,0))),IF($C53="All malignant tumours (excl. NMSC)",SUMIF(Malignant_EP_suppr!$A$2:$A$10,$C$5&amp;"Malignant",INDEX(Malignant_EP_suppr!$A$2:$H$10,0,MATCH(I$5,Malignant_EP_suppr!$A$2:$H$2,0))),VLOOKUP($A53,TumourType_EP_suppr!$A$5:$H$102,VLOOKUP(I$5,$AC$9:$AD$13,2),FALSE)))</f>
        <v>18</v>
      </c>
      <c r="J53" s="216">
        <f t="shared" si="1"/>
        <v>2.903225806451613E-2</v>
      </c>
      <c r="K53" s="216"/>
      <c r="L53" s="216">
        <f>IFERROR(IF(I53="&lt;5","-",I53/$Y53),"-")</f>
        <v>1.3363028953229399E-2</v>
      </c>
      <c r="M53" s="221"/>
      <c r="N53" s="152">
        <f>IF($C53="All tumours (excl. NMSC)", SUMIF(Malignant_EP_suppr!$A$2:$A$10,$C$5&amp;" Total",INDEX(Malignant_EP_suppr!$A$2:$H$10,0,MATCH(N$5,Malignant_EP_suppr!$A$2:$H$2,0))),IF($C53="All malignant tumours (excl. NMSC)",SUMIF(Malignant_EP_suppr!$A$2:$A$10,$C$5&amp;"Malignant",INDEX(Malignant_EP_suppr!$A$2:$H$10,0,MATCH(N$5,Malignant_EP_suppr!$A$2:$H$2,0))),VLOOKUP($A53,TumourType_EP_suppr!$A$5:$H$102,VLOOKUP(N$5,$AC$9:$AD$13,2),FALSE)))</f>
        <v>48</v>
      </c>
      <c r="O53" s="216">
        <f t="shared" si="2"/>
        <v>7.7419354838709681E-2</v>
      </c>
      <c r="P53" s="216"/>
      <c r="Q53" s="216">
        <f>IFERROR(IF(N53="&lt;5","-",N53/$Y53),"-")</f>
        <v>3.5634743875278395E-2</v>
      </c>
      <c r="R53" s="217"/>
      <c r="S53" s="152">
        <f>IF($C53="All tumours (excl. NMSC)", SUMIF(Malignant_EP_suppr!$A$2:$A$10,$C$5&amp;" Total",INDEX(Malignant_EP_suppr!$A$2:$H$10,0,MATCH(S$5,Malignant_EP_suppr!$A$2:$H$2,0))),IF($C53="All malignant tumours (excl. NMSC)",SUMIF(Malignant_EP_suppr!$A$2:$A$10,$C$5&amp;"Malignant",INDEX(Malignant_EP_suppr!$A$2:$H$10,0,MATCH(S$5,Malignant_EP_suppr!$A$2:$H$2,0))),VLOOKUP($A53,TumourType_EP_suppr!$A$5:$H$102,VLOOKUP(S$5,$AC$9:$AD$13,2),FALSE)))</f>
        <v>123</v>
      </c>
      <c r="T53" s="216">
        <f t="shared" si="3"/>
        <v>0.19838709677419356</v>
      </c>
      <c r="U53" s="216"/>
      <c r="V53" s="216">
        <f>IFERROR(IF(S53="&lt;5","-",S53/$Y53),"-")</f>
        <v>9.1314031180400893E-2</v>
      </c>
      <c r="W53" s="221"/>
      <c r="X53" s="152">
        <f>IF($C53="All tumours (excl. NMSC)", SUMIF(Malignant_EP_suppr!$A$2:$A$10,$C$5&amp;" Total",INDEX(Malignant_EP_suppr!$A$2:$H$10,0,MATCH(X$5,Malignant_EP_suppr!$A$2:$H$2,0))),IF($C53="All malignant tumours (excl. NMSC)",SUMIF(Malignant_EP_suppr!$A$2:$A$10,$C$5&amp;"Malignant",INDEX(Malignant_EP_suppr!$A$2:$H$10,0,MATCH(X$5,Malignant_EP_suppr!$A$2:$H$2,0))),VLOOKUP($A53,TumourType_EP_suppr!$A$5:$H$102,VLOOKUP(X$5,$AC$9:$AD$13,2),FALSE)))</f>
        <v>620</v>
      </c>
      <c r="Y53" s="180">
        <f>IFERROR(IF($C53="All tumours (excl. NMSC)", VLOOKUP($Z53,Malignant_all_suppr!$A$4:$D$10,4,FALSE),IF($C53="All malignant tumours (excl. NMSC)",VLOOKUP($Z53,Malignant_all_suppr!$A$4:$D$10,4,FALSE),VLOOKUP($A53,TumourType_all_suppr!$A$4:$D$101,4,FALSE))),0)</f>
        <v>1347</v>
      </c>
    </row>
    <row r="54" spans="1:25" s="63" customFormat="1" ht="14.25" customHeight="1" x14ac:dyDescent="0.25">
      <c r="A54" s="183"/>
      <c r="B54" s="62"/>
      <c r="C54" s="154"/>
      <c r="D54" s="152"/>
      <c r="E54" s="214">
        <f>IF(E53="-","-",IF(ISBLANK(D53), "",ROUND((2*D53+1.96^2-(1.96*SQRT((1.96^2+4*D53*(1-E53)))))/(2*($X53+(1.96^2))), 3)))</f>
        <v>0.65800000000000003</v>
      </c>
      <c r="F54" s="214">
        <f>IF(E53="-","-",IF(ISBLANK(D53), "",ROUND((2*D53+1.96^2+(1.96*SQRT((1.96^2+4*D53*(1-E53)))))/(2*($X53+(1.96^2))), 3)))</f>
        <v>0.73</v>
      </c>
      <c r="G54" s="214">
        <f>IF(G53="-","-",IF(ISBLANK(D53), "",ROUND((2*D53+1.96^2-(1.96*SQRT((1.96^2+4*D53*(1-G53)))))/(2*($Y53+(1.96^2))), 3)))</f>
        <v>0.29599999999999999</v>
      </c>
      <c r="H54" s="215">
        <f>IF(G53="-","-",IF(ISBLANK(D53), "",ROUND((2*D53+1.96^2+(1.96*SQRT((1.96^2+4*D53*(1-G53)))))/(2*($Y53+(1.96^2))), 3)))</f>
        <v>0.34499999999999997</v>
      </c>
      <c r="I54" s="152"/>
      <c r="J54" s="214">
        <f>IF(J53="-","-",IF(ISBLANK(I53), "",ROUND((2*I53+1.96^2-(1.96*SQRT((1.96^2+4*I53*(1-J53)))))/(2*($X53+(1.96^2))), 3)))</f>
        <v>1.7999999999999999E-2</v>
      </c>
      <c r="K54" s="214">
        <f>IF(J53="-","-",IF(ISBLANK(I53), "",ROUND((2*I53+1.96^2+(1.96*SQRT((1.96^2+4*I53*(1-J53)))))/(2*($X53+(1.96^2))), 3)))</f>
        <v>4.4999999999999998E-2</v>
      </c>
      <c r="L54" s="214">
        <f>IF(L53="-","-",IF(ISBLANK(I53), "",ROUND((2*I53+1.96^2-(1.96*SQRT((1.96^2+4*I53*(1-L53)))))/(2*($Y53+(1.96^2))), 3)))</f>
        <v>8.0000000000000002E-3</v>
      </c>
      <c r="M54" s="215">
        <f>IF(L53="-","-",IF(ISBLANK(I53), "",ROUND((2*I53+1.96^2+(1.96*SQRT((1.96^2+4*I53*(1-L53)))))/(2*($Y53+(1.96^2))), 3)))</f>
        <v>2.1000000000000001E-2</v>
      </c>
      <c r="N54" s="152"/>
      <c r="O54" s="214">
        <f>IF(O53="-","-",IF(ISBLANK(N53), "",ROUND((2*N53+1.96^2-(1.96*SQRT((1.96^2+4*N53*(1-O53)))))/(2*($X53+(1.96^2))), 3)))</f>
        <v>5.8999999999999997E-2</v>
      </c>
      <c r="P54" s="214">
        <f>IF(O53="-","-",IF(ISBLANK(N53), "",ROUND((2*N53+1.96^2+(1.96*SQRT((1.96^2+4*N53*(1-O53)))))/(2*($X53+(1.96^2))), 3)))</f>
        <v>0.10100000000000001</v>
      </c>
      <c r="Q54" s="214">
        <f>IF(Q53="-","-",IF(ISBLANK(N53), "",ROUND((2*N53+1.96^2-(1.96*SQRT((1.96^2+4*N53*(1-Q53)))))/(2*($Y53+(1.96^2))), 3)))</f>
        <v>2.7E-2</v>
      </c>
      <c r="R54" s="215">
        <f>IF(Q53="-","-",IF(ISBLANK(N53), "",ROUND((2*N53+1.96^2+(1.96*SQRT((1.96^2+4*N53*(1-Q53)))))/(2*($Y53+(1.96^2))), 3)))</f>
        <v>4.7E-2</v>
      </c>
      <c r="S54" s="152"/>
      <c r="T54" s="214">
        <f>IF(T53="-","-",IF(ISBLANK(S53), "",ROUND((2*S53+1.96^2-(1.96*SQRT((1.96^2+4*S53*(1-T53)))))/(2*($X53+(1.96^2))), 3)))</f>
        <v>0.16900000000000001</v>
      </c>
      <c r="U54" s="214">
        <f>IF(T53="-","-",IF(ISBLANK(S53), "",ROUND((2*S53+1.96^2+(1.96*SQRT((1.96^2+4*S53*(1-T53)))))/(2*($X53+(1.96^2))), 3)))</f>
        <v>0.23200000000000001</v>
      </c>
      <c r="V54" s="214">
        <f>IF(V53="-","-",IF(ISBLANK(S53), "",ROUND((2*S53+1.96^2-(1.96*SQRT((1.96^2+4*S53*(1-V53)))))/(2*($Y53+(1.96^2))), 3)))</f>
        <v>7.6999999999999999E-2</v>
      </c>
      <c r="W54" s="215">
        <f>IF(V53="-","-",IF(ISBLANK(S53), "",ROUND((2*S53+1.96^2+(1.96*SQRT((1.96^2+4*S53*(1-V53)))))/(2*($Y53+(1.96^2))), 3)))</f>
        <v>0.108</v>
      </c>
      <c r="X54" s="152"/>
      <c r="Y54" s="181"/>
    </row>
    <row r="55" spans="1:25" s="63" customFormat="1" ht="14.25" customHeight="1" x14ac:dyDescent="0.25">
      <c r="A55" s="183" t="str">
        <f t="shared" ref="A55" si="26">CONCATENATE($C$5,C55)</f>
        <v>LondonLiver (excl intrahepatic bile duct)</v>
      </c>
      <c r="B55" s="62"/>
      <c r="C55" s="154" t="s">
        <v>37</v>
      </c>
      <c r="D55" s="152">
        <f>IF($C55="All tumours (excl. NMSC)", SUMIF(Malignant_EP_suppr!$A$2:$A$10,$C$5&amp;" Total",INDEX(Malignant_EP_suppr!$A$2:$H$10,0,MATCH(D$5,Malignant_EP_suppr!$A$2:$H$2,0))),IF($C55="All malignant tumours (excl. NMSC)",SUMIF(Malignant_EP_suppr!$A$2:$A$10,$C$5&amp;"Malignant",INDEX(Malignant_EP_suppr!$A$2:$H$10,0,MATCH(D$5,Malignant_EP_suppr!$A$2:$H$2,0))),VLOOKUP($A55,TumourType_EP_suppr!$A$5:$H$102,VLOOKUP(D$5,$AC$9:$AD$13,2),FALSE)))</f>
        <v>887</v>
      </c>
      <c r="E55" s="216">
        <f>IFERROR(IF(D55="&lt;5","-",D55/$X55),"-")</f>
        <v>0.83996212121212122</v>
      </c>
      <c r="F55" s="216"/>
      <c r="G55" s="216">
        <f>IFERROR(IF(D55="&lt;5","-",D55/$Y55),"-")</f>
        <v>0.35437475029964044</v>
      </c>
      <c r="H55" s="217"/>
      <c r="I55" s="152">
        <f>IF($C55="All tumours (excl. NMSC)", SUMIF(Malignant_EP_suppr!$A$2:$A$10,$C$5&amp;" Total",INDEX(Malignant_EP_suppr!$A$2:$H$10,0,MATCH(I$5,Malignant_EP_suppr!$A$2:$H$2,0))),IF($C55="All malignant tumours (excl. NMSC)",SUMIF(Malignant_EP_suppr!$A$2:$A$10,$C$5&amp;"Malignant",INDEX(Malignant_EP_suppr!$A$2:$H$10,0,MATCH(I$5,Malignant_EP_suppr!$A$2:$H$2,0))),VLOOKUP($A55,TumourType_EP_suppr!$A$5:$H$102,VLOOKUP(I$5,$AC$9:$AD$13,2),FALSE)))</f>
        <v>38</v>
      </c>
      <c r="J55" s="216">
        <f t="shared" si="1"/>
        <v>3.5984848484848488E-2</v>
      </c>
      <c r="K55" s="216"/>
      <c r="L55" s="216">
        <f>IFERROR(IF(I55="&lt;5","-",I55/$Y55),"-")</f>
        <v>1.5181781861765881E-2</v>
      </c>
      <c r="M55" s="221"/>
      <c r="N55" s="152">
        <f>IF($C55="All tumours (excl. NMSC)", SUMIF(Malignant_EP_suppr!$A$2:$A$10,$C$5&amp;" Total",INDEX(Malignant_EP_suppr!$A$2:$H$10,0,MATCH(N$5,Malignant_EP_suppr!$A$2:$H$2,0))),IF($C55="All malignant tumours (excl. NMSC)",SUMIF(Malignant_EP_suppr!$A$2:$A$10,$C$5&amp;"Malignant",INDEX(Malignant_EP_suppr!$A$2:$H$10,0,MATCH(N$5,Malignant_EP_suppr!$A$2:$H$2,0))),VLOOKUP($A55,TumourType_EP_suppr!$A$5:$H$102,VLOOKUP(N$5,$AC$9:$AD$13,2),FALSE)))</f>
        <v>12</v>
      </c>
      <c r="O55" s="216">
        <f t="shared" si="2"/>
        <v>1.1363636363636364E-2</v>
      </c>
      <c r="P55" s="216"/>
      <c r="Q55" s="216">
        <f>IFERROR(IF(N55="&lt;5","-",N55/$Y55),"-")</f>
        <v>4.794246903715541E-3</v>
      </c>
      <c r="R55" s="217"/>
      <c r="S55" s="152">
        <f>IF($C55="All tumours (excl. NMSC)", SUMIF(Malignant_EP_suppr!$A$2:$A$10,$C$5&amp;" Total",INDEX(Malignant_EP_suppr!$A$2:$H$10,0,MATCH(S$5,Malignant_EP_suppr!$A$2:$H$2,0))),IF($C55="All malignant tumours (excl. NMSC)",SUMIF(Malignant_EP_suppr!$A$2:$A$10,$C$5&amp;"Malignant",INDEX(Malignant_EP_suppr!$A$2:$H$10,0,MATCH(S$5,Malignant_EP_suppr!$A$2:$H$2,0))),VLOOKUP($A55,TumourType_EP_suppr!$A$5:$H$102,VLOOKUP(S$5,$AC$9:$AD$13,2),FALSE)))</f>
        <v>119</v>
      </c>
      <c r="T55" s="216">
        <f t="shared" si="3"/>
        <v>0.11268939393939394</v>
      </c>
      <c r="U55" s="216"/>
      <c r="V55" s="216">
        <f>IFERROR(IF(S55="&lt;5","-",S55/$Y55),"-")</f>
        <v>4.7542948461845785E-2</v>
      </c>
      <c r="W55" s="221"/>
      <c r="X55" s="152">
        <f>IF($C55="All tumours (excl. NMSC)", SUMIF(Malignant_EP_suppr!$A$2:$A$10,$C$5&amp;" Total",INDEX(Malignant_EP_suppr!$A$2:$H$10,0,MATCH(X$5,Malignant_EP_suppr!$A$2:$H$2,0))),IF($C55="All malignant tumours (excl. NMSC)",SUMIF(Malignant_EP_suppr!$A$2:$A$10,$C$5&amp;"Malignant",INDEX(Malignant_EP_suppr!$A$2:$H$10,0,MATCH(X$5,Malignant_EP_suppr!$A$2:$H$2,0))),VLOOKUP($A55,TumourType_EP_suppr!$A$5:$H$102,VLOOKUP(X$5,$AC$9:$AD$13,2),FALSE)))</f>
        <v>1056</v>
      </c>
      <c r="Y55" s="180">
        <f>IFERROR(IF($C55="All tumours (excl. NMSC)", VLOOKUP($Z55,Malignant_all_suppr!$A$4:$D$10,4,FALSE),IF($C55="All malignant tumours (excl. NMSC)",VLOOKUP($Z55,Malignant_all_suppr!$A$4:$D$10,4,FALSE),VLOOKUP($A55,TumourType_all_suppr!$A$4:$D$101,4,FALSE))),0)</f>
        <v>2503</v>
      </c>
    </row>
    <row r="56" spans="1:25" s="63" customFormat="1" ht="14.25" customHeight="1" x14ac:dyDescent="0.25">
      <c r="A56" s="183"/>
      <c r="B56" s="62"/>
      <c r="C56" s="154"/>
      <c r="D56" s="152"/>
      <c r="E56" s="214">
        <f>IF(E55="-","-",IF(ISBLANK(D55), "",ROUND((2*D55+1.96^2-(1.96*SQRT((1.96^2+4*D55*(1-E55)))))/(2*($X55+(1.96^2))), 3)))</f>
        <v>0.81699999999999995</v>
      </c>
      <c r="F56" s="214">
        <f>IF(E55="-","-",IF(ISBLANK(D55), "",ROUND((2*D55+1.96^2+(1.96*SQRT((1.96^2+4*D55*(1-E55)))))/(2*($X55+(1.96^2))), 3)))</f>
        <v>0.86099999999999999</v>
      </c>
      <c r="G56" s="214">
        <f>IF(G55="-","-",IF(ISBLANK(D55), "",ROUND((2*D55+1.96^2-(1.96*SQRT((1.96^2+4*D55*(1-G55)))))/(2*($Y55+(1.96^2))), 3)))</f>
        <v>0.33600000000000002</v>
      </c>
      <c r="H56" s="215">
        <f>IF(G55="-","-",IF(ISBLANK(D55), "",ROUND((2*D55+1.96^2+(1.96*SQRT((1.96^2+4*D55*(1-G55)))))/(2*($Y55+(1.96^2))), 3)))</f>
        <v>0.373</v>
      </c>
      <c r="I56" s="152"/>
      <c r="J56" s="214">
        <f>IF(J55="-","-",IF(ISBLANK(I55), "",ROUND((2*I55+1.96^2-(1.96*SQRT((1.96^2+4*I55*(1-J55)))))/(2*($X55+(1.96^2))), 3)))</f>
        <v>2.5999999999999999E-2</v>
      </c>
      <c r="K56" s="214">
        <f>IF(J55="-","-",IF(ISBLANK(I55), "",ROUND((2*I55+1.96^2+(1.96*SQRT((1.96^2+4*I55*(1-J55)))))/(2*($X55+(1.96^2))), 3)))</f>
        <v>4.9000000000000002E-2</v>
      </c>
      <c r="L56" s="214">
        <f>IF(L55="-","-",IF(ISBLANK(I55), "",ROUND((2*I55+1.96^2-(1.96*SQRT((1.96^2+4*I55*(1-L55)))))/(2*($Y55+(1.96^2))), 3)))</f>
        <v>1.0999999999999999E-2</v>
      </c>
      <c r="M56" s="215">
        <f>IF(L55="-","-",IF(ISBLANK(I55), "",ROUND((2*I55+1.96^2+(1.96*SQRT((1.96^2+4*I55*(1-L55)))))/(2*($Y55+(1.96^2))), 3)))</f>
        <v>2.1000000000000001E-2</v>
      </c>
      <c r="N56" s="152"/>
      <c r="O56" s="214">
        <f>IF(O55="-","-",IF(ISBLANK(N55), "",ROUND((2*N55+1.96^2-(1.96*SQRT((1.96^2+4*N55*(1-O55)))))/(2*($X55+(1.96^2))), 3)))</f>
        <v>7.0000000000000001E-3</v>
      </c>
      <c r="P56" s="214">
        <f>IF(O55="-","-",IF(ISBLANK(N55), "",ROUND((2*N55+1.96^2+(1.96*SQRT((1.96^2+4*N55*(1-O55)))))/(2*($X55+(1.96^2))), 3)))</f>
        <v>0.02</v>
      </c>
      <c r="Q56" s="214">
        <f>IF(Q55="-","-",IF(ISBLANK(N55), "",ROUND((2*N55+1.96^2-(1.96*SQRT((1.96^2+4*N55*(1-Q55)))))/(2*($Y55+(1.96^2))), 3)))</f>
        <v>3.0000000000000001E-3</v>
      </c>
      <c r="R56" s="215">
        <f>IF(Q55="-","-",IF(ISBLANK(N55), "",ROUND((2*N55+1.96^2+(1.96*SQRT((1.96^2+4*N55*(1-Q55)))))/(2*($Y55+(1.96^2))), 3)))</f>
        <v>8.0000000000000002E-3</v>
      </c>
      <c r="S56" s="152"/>
      <c r="T56" s="214">
        <f>IF(T55="-","-",IF(ISBLANK(S55), "",ROUND((2*S55+1.96^2-(1.96*SQRT((1.96^2+4*S55*(1-T55)))))/(2*($X55+(1.96^2))), 3)))</f>
        <v>9.5000000000000001E-2</v>
      </c>
      <c r="U56" s="214">
        <f>IF(T55="-","-",IF(ISBLANK(S55), "",ROUND((2*S55+1.96^2+(1.96*SQRT((1.96^2+4*S55*(1-T55)))))/(2*($X55+(1.96^2))), 3)))</f>
        <v>0.13300000000000001</v>
      </c>
      <c r="V56" s="214">
        <f>IF(V55="-","-",IF(ISBLANK(S55), "",ROUND((2*S55+1.96^2-(1.96*SQRT((1.96^2+4*S55*(1-V55)))))/(2*($Y55+(1.96^2))), 3)))</f>
        <v>0.04</v>
      </c>
      <c r="W56" s="215">
        <f>IF(V55="-","-",IF(ISBLANK(S55), "",ROUND((2*S55+1.96^2+(1.96*SQRT((1.96^2+4*S55*(1-V55)))))/(2*($Y55+(1.96^2))), 3)))</f>
        <v>5.7000000000000002E-2</v>
      </c>
      <c r="X56" s="152"/>
      <c r="Y56" s="181"/>
    </row>
    <row r="57" spans="1:25" s="63" customFormat="1" ht="14.25" customHeight="1" x14ac:dyDescent="0.25">
      <c r="A57" s="183" t="str">
        <f t="shared" ref="A57" si="27">CONCATENATE($C$5,C57)</f>
        <v>LondonLung</v>
      </c>
      <c r="B57" s="62"/>
      <c r="C57" s="154" t="s">
        <v>39</v>
      </c>
      <c r="D57" s="152">
        <f>IF($C57="All tumours (excl. NMSC)", SUMIF(Malignant_EP_suppr!$A$2:$A$10,$C$5&amp;" Total",INDEX(Malignant_EP_suppr!$A$2:$H$10,0,MATCH(D$5,Malignant_EP_suppr!$A$2:$H$2,0))),IF($C57="All malignant tumours (excl. NMSC)",SUMIF(Malignant_EP_suppr!$A$2:$A$10,$C$5&amp;"Malignant",INDEX(Malignant_EP_suppr!$A$2:$H$10,0,MATCH(D$5,Malignant_EP_suppr!$A$2:$H$2,0))),VLOOKUP($A57,TumourType_EP_suppr!$A$5:$H$102,VLOOKUP(D$5,$AC$9:$AD$13,2),FALSE)))</f>
        <v>10276</v>
      </c>
      <c r="E57" s="216">
        <f>IFERROR(IF(D57="&lt;5","-",D57/$X57),"-")</f>
        <v>0.86937394247038913</v>
      </c>
      <c r="F57" s="216"/>
      <c r="G57" s="216">
        <f>IFERROR(IF(D57="&lt;5","-",D57/$Y57),"-")</f>
        <v>0.34786729857819904</v>
      </c>
      <c r="H57" s="217"/>
      <c r="I57" s="152">
        <f>IF($C57="All tumours (excl. NMSC)", SUMIF(Malignant_EP_suppr!$A$2:$A$10,$C$5&amp;" Total",INDEX(Malignant_EP_suppr!$A$2:$H$10,0,MATCH(I$5,Malignant_EP_suppr!$A$2:$H$2,0))),IF($C57="All malignant tumours (excl. NMSC)",SUMIF(Malignant_EP_suppr!$A$2:$A$10,$C$5&amp;"Malignant",INDEX(Malignant_EP_suppr!$A$2:$H$10,0,MATCH(I$5,Malignant_EP_suppr!$A$2:$H$2,0))),VLOOKUP($A57,TumourType_EP_suppr!$A$5:$H$102,VLOOKUP(I$5,$AC$9:$AD$13,2),FALSE)))</f>
        <v>319</v>
      </c>
      <c r="J57" s="216">
        <f t="shared" si="1"/>
        <v>2.6988155668358715E-2</v>
      </c>
      <c r="K57" s="216"/>
      <c r="L57" s="216">
        <f>IFERROR(IF(I57="&lt;5","-",I57/$Y57),"-")</f>
        <v>1.0798916723087339E-2</v>
      </c>
      <c r="M57" s="221"/>
      <c r="N57" s="152">
        <f>IF($C57="All tumours (excl. NMSC)", SUMIF(Malignant_EP_suppr!$A$2:$A$10,$C$5&amp;" Total",INDEX(Malignant_EP_suppr!$A$2:$H$10,0,MATCH(N$5,Malignant_EP_suppr!$A$2:$H$2,0))),IF($C57="All malignant tumours (excl. NMSC)",SUMIF(Malignant_EP_suppr!$A$2:$A$10,$C$5&amp;"Malignant",INDEX(Malignant_EP_suppr!$A$2:$H$10,0,MATCH(N$5,Malignant_EP_suppr!$A$2:$H$2,0))),VLOOKUP($A57,TumourType_EP_suppr!$A$5:$H$102,VLOOKUP(N$5,$AC$9:$AD$13,2),FALSE)))</f>
        <v>222</v>
      </c>
      <c r="O57" s="216">
        <f t="shared" si="2"/>
        <v>1.8781725888324875E-2</v>
      </c>
      <c r="P57" s="216"/>
      <c r="Q57" s="216">
        <f>IFERROR(IF(N57="&lt;5","-",N57/$Y57),"-")</f>
        <v>7.5152335815842925E-3</v>
      </c>
      <c r="R57" s="217"/>
      <c r="S57" s="152">
        <f>IF($C57="All tumours (excl. NMSC)", SUMIF(Malignant_EP_suppr!$A$2:$A$10,$C$5&amp;" Total",INDEX(Malignant_EP_suppr!$A$2:$H$10,0,MATCH(S$5,Malignant_EP_suppr!$A$2:$H$2,0))),IF($C57="All malignant tumours (excl. NMSC)",SUMIF(Malignant_EP_suppr!$A$2:$A$10,$C$5&amp;"Malignant",INDEX(Malignant_EP_suppr!$A$2:$H$10,0,MATCH(S$5,Malignant_EP_suppr!$A$2:$H$2,0))),VLOOKUP($A57,TumourType_EP_suppr!$A$5:$H$102,VLOOKUP(S$5,$AC$9:$AD$13,2),FALSE)))</f>
        <v>1003</v>
      </c>
      <c r="T57" s="216">
        <f t="shared" si="3"/>
        <v>8.4856175972927245E-2</v>
      </c>
      <c r="U57" s="216"/>
      <c r="V57" s="216">
        <f>IFERROR(IF(S57="&lt;5","-",S57/$Y57),"-")</f>
        <v>3.3953960731211916E-2</v>
      </c>
      <c r="W57" s="221"/>
      <c r="X57" s="152">
        <f>IF($C57="All tumours (excl. NMSC)", SUMIF(Malignant_EP_suppr!$A$2:$A$10,$C$5&amp;" Total",INDEX(Malignant_EP_suppr!$A$2:$H$10,0,MATCH(X$5,Malignant_EP_suppr!$A$2:$H$2,0))),IF($C57="All malignant tumours (excl. NMSC)",SUMIF(Malignant_EP_suppr!$A$2:$A$10,$C$5&amp;"Malignant",INDEX(Malignant_EP_suppr!$A$2:$H$10,0,MATCH(X$5,Malignant_EP_suppr!$A$2:$H$2,0))),VLOOKUP($A57,TumourType_EP_suppr!$A$5:$H$102,VLOOKUP(X$5,$AC$9:$AD$13,2),FALSE)))</f>
        <v>11820</v>
      </c>
      <c r="Y57" s="180">
        <f>IFERROR(IF($C57="All tumours (excl. NMSC)", VLOOKUP($Z57,Malignant_all_suppr!$A$4:$D$10,4,FALSE),IF($C57="All malignant tumours (excl. NMSC)",VLOOKUP($Z57,Malignant_all_suppr!$A$4:$D$10,4,FALSE),VLOOKUP($A57,TumourType_all_suppr!$A$4:$D$101,4,FALSE))),0)</f>
        <v>29540</v>
      </c>
    </row>
    <row r="58" spans="1:25" s="63" customFormat="1" ht="14.25" customHeight="1" x14ac:dyDescent="0.25">
      <c r="A58" s="183"/>
      <c r="B58" s="62"/>
      <c r="C58" s="154"/>
      <c r="D58" s="152"/>
      <c r="E58" s="214">
        <f>IF(E57="-","-",IF(ISBLANK(D57), "",ROUND((2*D57+1.96^2-(1.96*SQRT((1.96^2+4*D57*(1-E57)))))/(2*($X57+(1.96^2))), 3)))</f>
        <v>0.86299999999999999</v>
      </c>
      <c r="F58" s="214">
        <f>IF(E57="-","-",IF(ISBLANK(D57), "",ROUND((2*D57+1.96^2+(1.96*SQRT((1.96^2+4*D57*(1-E57)))))/(2*($X57+(1.96^2))), 3)))</f>
        <v>0.875</v>
      </c>
      <c r="G58" s="214">
        <f>IF(G57="-","-",IF(ISBLANK(D57), "",ROUND((2*D57+1.96^2-(1.96*SQRT((1.96^2+4*D57*(1-G57)))))/(2*($Y57+(1.96^2))), 3)))</f>
        <v>0.34200000000000003</v>
      </c>
      <c r="H58" s="215">
        <f>IF(G57="-","-",IF(ISBLANK(D57), "",ROUND((2*D57+1.96^2+(1.96*SQRT((1.96^2+4*D57*(1-G57)))))/(2*($Y57+(1.96^2))), 3)))</f>
        <v>0.35299999999999998</v>
      </c>
      <c r="I58" s="152"/>
      <c r="J58" s="214">
        <f>IF(J57="-","-",IF(ISBLANK(I57), "",ROUND((2*I57+1.96^2-(1.96*SQRT((1.96^2+4*I57*(1-J57)))))/(2*($X57+(1.96^2))), 3)))</f>
        <v>2.4E-2</v>
      </c>
      <c r="K58" s="214">
        <f>IF(J57="-","-",IF(ISBLANK(I57), "",ROUND((2*I57+1.96^2+(1.96*SQRT((1.96^2+4*I57*(1-J57)))))/(2*($X57+(1.96^2))), 3)))</f>
        <v>0.03</v>
      </c>
      <c r="L58" s="214">
        <f>IF(L57="-","-",IF(ISBLANK(I57), "",ROUND((2*I57+1.96^2-(1.96*SQRT((1.96^2+4*I57*(1-L57)))))/(2*($Y57+(1.96^2))), 3)))</f>
        <v>0.01</v>
      </c>
      <c r="M58" s="215">
        <f>IF(L57="-","-",IF(ISBLANK(I57), "",ROUND((2*I57+1.96^2+(1.96*SQRT((1.96^2+4*I57*(1-L57)))))/(2*($Y57+(1.96^2))), 3)))</f>
        <v>1.2E-2</v>
      </c>
      <c r="N58" s="152"/>
      <c r="O58" s="214">
        <f>IF(O57="-","-",IF(ISBLANK(N57), "",ROUND((2*N57+1.96^2-(1.96*SQRT((1.96^2+4*N57*(1-O57)))))/(2*($X57+(1.96^2))), 3)))</f>
        <v>1.6E-2</v>
      </c>
      <c r="P58" s="214">
        <f>IF(O57="-","-",IF(ISBLANK(N57), "",ROUND((2*N57+1.96^2+(1.96*SQRT((1.96^2+4*N57*(1-O57)))))/(2*($X57+(1.96^2))), 3)))</f>
        <v>2.1000000000000001E-2</v>
      </c>
      <c r="Q58" s="214">
        <f>IF(Q57="-","-",IF(ISBLANK(N57), "",ROUND((2*N57+1.96^2-(1.96*SQRT((1.96^2+4*N57*(1-Q57)))))/(2*($Y57+(1.96^2))), 3)))</f>
        <v>7.0000000000000001E-3</v>
      </c>
      <c r="R58" s="215">
        <f>IF(Q57="-","-",IF(ISBLANK(N57), "",ROUND((2*N57+1.96^2+(1.96*SQRT((1.96^2+4*N57*(1-Q57)))))/(2*($Y57+(1.96^2))), 3)))</f>
        <v>8.9999999999999993E-3</v>
      </c>
      <c r="S58" s="152"/>
      <c r="T58" s="214">
        <f>IF(T57="-","-",IF(ISBLANK(S57), "",ROUND((2*S57+1.96^2-(1.96*SQRT((1.96^2+4*S57*(1-T57)))))/(2*($X57+(1.96^2))), 3)))</f>
        <v>0.08</v>
      </c>
      <c r="U58" s="214">
        <f>IF(T57="-","-",IF(ISBLANK(S57), "",ROUND((2*S57+1.96^2+(1.96*SQRT((1.96^2+4*S57*(1-T57)))))/(2*($X57+(1.96^2))), 3)))</f>
        <v>0.09</v>
      </c>
      <c r="V58" s="214">
        <f>IF(V57="-","-",IF(ISBLANK(S57), "",ROUND((2*S57+1.96^2-(1.96*SQRT((1.96^2+4*S57*(1-V57)))))/(2*($Y57+(1.96^2))), 3)))</f>
        <v>3.2000000000000001E-2</v>
      </c>
      <c r="W58" s="215">
        <f>IF(V57="-","-",IF(ISBLANK(S57), "",ROUND((2*S57+1.96^2+(1.96*SQRT((1.96^2+4*S57*(1-V57)))))/(2*($Y57+(1.96^2))), 3)))</f>
        <v>3.5999999999999997E-2</v>
      </c>
      <c r="X58" s="152"/>
      <c r="Y58" s="181"/>
    </row>
    <row r="59" spans="1:25" s="63" customFormat="1" ht="14.25" customHeight="1" x14ac:dyDescent="0.25">
      <c r="A59" s="183" t="str">
        <f t="shared" ref="A59" si="28">CONCATENATE($C$5,C59)</f>
        <v>LondonMelanoma</v>
      </c>
      <c r="B59" s="62"/>
      <c r="C59" s="154" t="s">
        <v>40</v>
      </c>
      <c r="D59" s="152">
        <f>IF($C59="All tumours (excl. NMSC)", SUMIF(Malignant_EP_suppr!$A$2:$A$10,$C$5&amp;" Total",INDEX(Malignant_EP_suppr!$A$2:$H$10,0,MATCH(D$5,Malignant_EP_suppr!$A$2:$H$2,0))),IF($C59="All malignant tumours (excl. NMSC)",SUMIF(Malignant_EP_suppr!$A$2:$A$10,$C$5&amp;"Malignant",INDEX(Malignant_EP_suppr!$A$2:$H$10,0,MATCH(D$5,Malignant_EP_suppr!$A$2:$H$2,0))),VLOOKUP($A59,TumourType_EP_suppr!$A$5:$H$102,VLOOKUP(D$5,$AC$9:$AD$13,2),FALSE)))</f>
        <v>197</v>
      </c>
      <c r="E59" s="216">
        <f>IFERROR(IF(D59="&lt;5","-",D59/$X59),"-")</f>
        <v>0.73782771535580527</v>
      </c>
      <c r="F59" s="216"/>
      <c r="G59" s="216">
        <f>IFERROR(IF(D59="&lt;5","-",D59/$Y59),"-")</f>
        <v>2.8349402791768601E-2</v>
      </c>
      <c r="H59" s="217"/>
      <c r="I59" s="152">
        <f>IF($C59="All tumours (excl. NMSC)", SUMIF(Malignant_EP_suppr!$A$2:$A$10,$C$5&amp;" Total",INDEX(Malignant_EP_suppr!$A$2:$H$10,0,MATCH(I$5,Malignant_EP_suppr!$A$2:$H$2,0))),IF($C59="All malignant tumours (excl. NMSC)",SUMIF(Malignant_EP_suppr!$A$2:$A$10,$C$5&amp;"Malignant",INDEX(Malignant_EP_suppr!$A$2:$H$10,0,MATCH(I$5,Malignant_EP_suppr!$A$2:$H$2,0))),VLOOKUP($A59,TumourType_EP_suppr!$A$5:$H$102,VLOOKUP(I$5,$AC$9:$AD$13,2),FALSE)))</f>
        <v>5</v>
      </c>
      <c r="J59" s="216">
        <f t="shared" si="1"/>
        <v>1.8726591760299626E-2</v>
      </c>
      <c r="K59" s="216"/>
      <c r="L59" s="216">
        <f>IFERROR(IF(I59="&lt;5","-",I59/$Y59),"-")</f>
        <v>7.1952798963879699E-4</v>
      </c>
      <c r="M59" s="221"/>
      <c r="N59" s="152">
        <f>IF($C59="All tumours (excl. NMSC)", SUMIF(Malignant_EP_suppr!$A$2:$A$10,$C$5&amp;" Total",INDEX(Malignant_EP_suppr!$A$2:$H$10,0,MATCH(N$5,Malignant_EP_suppr!$A$2:$H$2,0))),IF($C59="All malignant tumours (excl. NMSC)",SUMIF(Malignant_EP_suppr!$A$2:$A$10,$C$5&amp;"Malignant",INDEX(Malignant_EP_suppr!$A$2:$H$10,0,MATCH(N$5,Malignant_EP_suppr!$A$2:$H$2,0))),VLOOKUP($A59,TumourType_EP_suppr!$A$5:$H$102,VLOOKUP(N$5,$AC$9:$AD$13,2),FALSE)))</f>
        <v>15</v>
      </c>
      <c r="O59" s="216">
        <f t="shared" si="2"/>
        <v>5.6179775280898875E-2</v>
      </c>
      <c r="P59" s="216"/>
      <c r="Q59" s="216">
        <f>IFERROR(IF(N59="&lt;5","-",N59/$Y59),"-")</f>
        <v>2.1585839689163906E-3</v>
      </c>
      <c r="R59" s="217"/>
      <c r="S59" s="152">
        <f>IF($C59="All tumours (excl. NMSC)", SUMIF(Malignant_EP_suppr!$A$2:$A$10,$C$5&amp;" Total",INDEX(Malignant_EP_suppr!$A$2:$H$10,0,MATCH(S$5,Malignant_EP_suppr!$A$2:$H$2,0))),IF($C59="All malignant tumours (excl. NMSC)",SUMIF(Malignant_EP_suppr!$A$2:$A$10,$C$5&amp;"Malignant",INDEX(Malignant_EP_suppr!$A$2:$H$10,0,MATCH(S$5,Malignant_EP_suppr!$A$2:$H$2,0))),VLOOKUP($A59,TumourType_EP_suppr!$A$5:$H$102,VLOOKUP(S$5,$AC$9:$AD$13,2),FALSE)))</f>
        <v>50</v>
      </c>
      <c r="T59" s="216">
        <f t="shared" si="3"/>
        <v>0.18726591760299627</v>
      </c>
      <c r="U59" s="216"/>
      <c r="V59" s="216">
        <f>IFERROR(IF(S59="&lt;5","-",S59/$Y59),"-")</f>
        <v>7.1952798963879697E-3</v>
      </c>
      <c r="W59" s="221"/>
      <c r="X59" s="152">
        <f>IF($C59="All tumours (excl. NMSC)", SUMIF(Malignant_EP_suppr!$A$2:$A$10,$C$5&amp;" Total",INDEX(Malignant_EP_suppr!$A$2:$H$10,0,MATCH(X$5,Malignant_EP_suppr!$A$2:$H$2,0))),IF($C59="All malignant tumours (excl. NMSC)",SUMIF(Malignant_EP_suppr!$A$2:$A$10,$C$5&amp;"Malignant",INDEX(Malignant_EP_suppr!$A$2:$H$10,0,MATCH(X$5,Malignant_EP_suppr!$A$2:$H$2,0))),VLOOKUP($A59,TumourType_EP_suppr!$A$5:$H$102,VLOOKUP(X$5,$AC$9:$AD$13,2),FALSE)))</f>
        <v>267</v>
      </c>
      <c r="Y59" s="180">
        <f>IFERROR(IF($C59="All tumours (excl. NMSC)", VLOOKUP($Z59,Malignant_all_suppr!$A$4:$D$10,4,FALSE),IF($C59="All malignant tumours (excl. NMSC)",VLOOKUP($Z59,Malignant_all_suppr!$A$4:$D$10,4,FALSE),VLOOKUP($A59,TumourType_all_suppr!$A$4:$D$101,4,FALSE))),0)</f>
        <v>6949</v>
      </c>
    </row>
    <row r="60" spans="1:25" s="63" customFormat="1" ht="14.25" customHeight="1" x14ac:dyDescent="0.25">
      <c r="A60" s="183"/>
      <c r="B60" s="62"/>
      <c r="C60" s="154"/>
      <c r="D60" s="152"/>
      <c r="E60" s="214">
        <f>IF(E59="-","-",IF(ISBLANK(D59), "",ROUND((2*D59+1.96^2-(1.96*SQRT((1.96^2+4*D59*(1-E59)))))/(2*($X59+(1.96^2))), 3)))</f>
        <v>0.68200000000000005</v>
      </c>
      <c r="F60" s="214">
        <f>IF(E59="-","-",IF(ISBLANK(D59), "",ROUND((2*D59+1.96^2+(1.96*SQRT((1.96^2+4*D59*(1-E59)))))/(2*($X59+(1.96^2))), 3)))</f>
        <v>0.78700000000000003</v>
      </c>
      <c r="G60" s="214">
        <f>IF(G59="-","-",IF(ISBLANK(D59), "",ROUND((2*D59+1.96^2-(1.96*SQRT((1.96^2+4*D59*(1-G59)))))/(2*($Y59+(1.96^2))), 3)))</f>
        <v>2.5000000000000001E-2</v>
      </c>
      <c r="H60" s="215">
        <f>IF(G59="-","-",IF(ISBLANK(D59), "",ROUND((2*D59+1.96^2+(1.96*SQRT((1.96^2+4*D59*(1-G59)))))/(2*($Y59+(1.96^2))), 3)))</f>
        <v>3.3000000000000002E-2</v>
      </c>
      <c r="I60" s="152"/>
      <c r="J60" s="214">
        <f>IF(J59="-","-",IF(ISBLANK(I59), "",ROUND((2*I59+1.96^2-(1.96*SQRT((1.96^2+4*I59*(1-J59)))))/(2*($X59+(1.96^2))), 3)))</f>
        <v>8.0000000000000002E-3</v>
      </c>
      <c r="K60" s="214">
        <f>IF(J59="-","-",IF(ISBLANK(I59), "",ROUND((2*I59+1.96^2+(1.96*SQRT((1.96^2+4*I59*(1-J59)))))/(2*($X59+(1.96^2))), 3)))</f>
        <v>4.2999999999999997E-2</v>
      </c>
      <c r="L60" s="214">
        <f>IF(L59="-","-",IF(ISBLANK(I59), "",ROUND((2*I59+1.96^2-(1.96*SQRT((1.96^2+4*I59*(1-L59)))))/(2*($Y59+(1.96^2))), 3)))</f>
        <v>0</v>
      </c>
      <c r="M60" s="215">
        <f>IF(L59="-","-",IF(ISBLANK(I59), "",ROUND((2*I59+1.96^2+(1.96*SQRT((1.96^2+4*I59*(1-L59)))))/(2*($Y59+(1.96^2))), 3)))</f>
        <v>2E-3</v>
      </c>
      <c r="N60" s="152"/>
      <c r="O60" s="214">
        <f>IF(O59="-","-",IF(ISBLANK(N59), "",ROUND((2*N59+1.96^2-(1.96*SQRT((1.96^2+4*N59*(1-O59)))))/(2*($X59+(1.96^2))), 3)))</f>
        <v>3.4000000000000002E-2</v>
      </c>
      <c r="P60" s="214">
        <f>IF(O59="-","-",IF(ISBLANK(N59), "",ROUND((2*N59+1.96^2+(1.96*SQRT((1.96^2+4*N59*(1-O59)))))/(2*($X59+(1.96^2))), 3)))</f>
        <v>9.0999999999999998E-2</v>
      </c>
      <c r="Q60" s="214">
        <f>IF(Q59="-","-",IF(ISBLANK(N59), "",ROUND((2*N59+1.96^2-(1.96*SQRT((1.96^2+4*N59*(1-Q59)))))/(2*($Y59+(1.96^2))), 3)))</f>
        <v>1E-3</v>
      </c>
      <c r="R60" s="215">
        <f>IF(Q59="-","-",IF(ISBLANK(N59), "",ROUND((2*N59+1.96^2+(1.96*SQRT((1.96^2+4*N59*(1-Q59)))))/(2*($Y59+(1.96^2))), 3)))</f>
        <v>4.0000000000000001E-3</v>
      </c>
      <c r="S60" s="152"/>
      <c r="T60" s="214">
        <f>IF(T59="-","-",IF(ISBLANK(S59), "",ROUND((2*S59+1.96^2-(1.96*SQRT((1.96^2+4*S59*(1-T59)))))/(2*($X59+(1.96^2))), 3)))</f>
        <v>0.14499999999999999</v>
      </c>
      <c r="U60" s="214">
        <f>IF(T59="-","-",IF(ISBLANK(S59), "",ROUND((2*S59+1.96^2+(1.96*SQRT((1.96^2+4*S59*(1-T59)))))/(2*($X59+(1.96^2))), 3)))</f>
        <v>0.23799999999999999</v>
      </c>
      <c r="V60" s="214">
        <f>IF(V59="-","-",IF(ISBLANK(S59), "",ROUND((2*S59+1.96^2-(1.96*SQRT((1.96^2+4*S59*(1-V59)))))/(2*($Y59+(1.96^2))), 3)))</f>
        <v>5.0000000000000001E-3</v>
      </c>
      <c r="W60" s="215">
        <f>IF(V59="-","-",IF(ISBLANK(S59), "",ROUND((2*S59+1.96^2+(1.96*SQRT((1.96^2+4*S59*(1-V59)))))/(2*($Y59+(1.96^2))), 3)))</f>
        <v>8.9999999999999993E-3</v>
      </c>
      <c r="X60" s="152"/>
      <c r="Y60" s="181"/>
    </row>
    <row r="61" spans="1:25" s="63" customFormat="1" ht="14.25" customHeight="1" x14ac:dyDescent="0.25">
      <c r="A61" s="183" t="str">
        <f t="shared" ref="A61" si="29">CONCATENATE($C$5,C61)</f>
        <v>LondonMeninges</v>
      </c>
      <c r="B61" s="62"/>
      <c r="C61" s="154" t="s">
        <v>16</v>
      </c>
      <c r="D61" s="152">
        <f>IF($C61="All tumours (excl. NMSC)", SUMIF(Malignant_EP_suppr!$A$2:$A$10,$C$5&amp;" Total",INDEX(Malignant_EP_suppr!$A$2:$H$10,0,MATCH(D$5,Malignant_EP_suppr!$A$2:$H$2,0))),IF($C61="All malignant tumours (excl. NMSC)",SUMIF(Malignant_EP_suppr!$A$2:$A$10,$C$5&amp;"Malignant",INDEX(Malignant_EP_suppr!$A$2:$H$10,0,MATCH(D$5,Malignant_EP_suppr!$A$2:$H$2,0))),VLOOKUP($A61,TumourType_EP_suppr!$A$5:$H$102,VLOOKUP(D$5,$AC$9:$AD$13,2),FALSE)))</f>
        <v>432</v>
      </c>
      <c r="E61" s="216">
        <f>IFERROR(IF(D61="&lt;5","-",D61/$X61),"-")</f>
        <v>0.71404958677685948</v>
      </c>
      <c r="F61" s="216"/>
      <c r="G61" s="216">
        <f>IFERROR(IF(D61="&lt;5","-",D61/$Y61),"-")</f>
        <v>0.28383705650459923</v>
      </c>
      <c r="H61" s="217"/>
      <c r="I61" s="152">
        <f>IF($C61="All tumours (excl. NMSC)", SUMIF(Malignant_EP_suppr!$A$2:$A$10,$C$5&amp;" Total",INDEX(Malignant_EP_suppr!$A$2:$H$10,0,MATCH(I$5,Malignant_EP_suppr!$A$2:$H$2,0))),IF($C61="All malignant tumours (excl. NMSC)",SUMIF(Malignant_EP_suppr!$A$2:$A$10,$C$5&amp;"Malignant",INDEX(Malignant_EP_suppr!$A$2:$H$10,0,MATCH(I$5,Malignant_EP_suppr!$A$2:$H$2,0))),VLOOKUP($A61,TumourType_EP_suppr!$A$5:$H$102,VLOOKUP(I$5,$AC$9:$AD$13,2),FALSE)))</f>
        <v>18</v>
      </c>
      <c r="J61" s="216">
        <f t="shared" si="1"/>
        <v>2.9752066115702479E-2</v>
      </c>
      <c r="K61" s="216"/>
      <c r="L61" s="216">
        <f>IFERROR(IF(I61="&lt;5","-",I61/$Y61),"-")</f>
        <v>1.1826544021024968E-2</v>
      </c>
      <c r="M61" s="221"/>
      <c r="N61" s="152">
        <f>IF($C61="All tumours (excl. NMSC)", SUMIF(Malignant_EP_suppr!$A$2:$A$10,$C$5&amp;" Total",INDEX(Malignant_EP_suppr!$A$2:$H$10,0,MATCH(N$5,Malignant_EP_suppr!$A$2:$H$2,0))),IF($C61="All malignant tumours (excl. NMSC)",SUMIF(Malignant_EP_suppr!$A$2:$A$10,$C$5&amp;"Malignant",INDEX(Malignant_EP_suppr!$A$2:$H$10,0,MATCH(N$5,Malignant_EP_suppr!$A$2:$H$2,0))),VLOOKUP($A61,TumourType_EP_suppr!$A$5:$H$102,VLOOKUP(N$5,$AC$9:$AD$13,2),FALSE)))</f>
        <v>23</v>
      </c>
      <c r="O61" s="216">
        <f t="shared" si="2"/>
        <v>3.8016528925619832E-2</v>
      </c>
      <c r="P61" s="216"/>
      <c r="Q61" s="216">
        <f>IFERROR(IF(N61="&lt;5","-",N61/$Y61),"-")</f>
        <v>1.5111695137976347E-2</v>
      </c>
      <c r="R61" s="217"/>
      <c r="S61" s="152">
        <f>IF($C61="All tumours (excl. NMSC)", SUMIF(Malignant_EP_suppr!$A$2:$A$10,$C$5&amp;" Total",INDEX(Malignant_EP_suppr!$A$2:$H$10,0,MATCH(S$5,Malignant_EP_suppr!$A$2:$H$2,0))),IF($C61="All malignant tumours (excl. NMSC)",SUMIF(Malignant_EP_suppr!$A$2:$A$10,$C$5&amp;"Malignant",INDEX(Malignant_EP_suppr!$A$2:$H$10,0,MATCH(S$5,Malignant_EP_suppr!$A$2:$H$2,0))),VLOOKUP($A61,TumourType_EP_suppr!$A$5:$H$102,VLOOKUP(S$5,$AC$9:$AD$13,2),FALSE)))</f>
        <v>132</v>
      </c>
      <c r="T61" s="216">
        <f t="shared" si="3"/>
        <v>0.21818181818181817</v>
      </c>
      <c r="U61" s="216"/>
      <c r="V61" s="216">
        <f>IFERROR(IF(S61="&lt;5","-",S61/$Y61),"-")</f>
        <v>8.6727989487516421E-2</v>
      </c>
      <c r="W61" s="221"/>
      <c r="X61" s="152">
        <f>IF($C61="All tumours (excl. NMSC)", SUMIF(Malignant_EP_suppr!$A$2:$A$10,$C$5&amp;" Total",INDEX(Malignant_EP_suppr!$A$2:$H$10,0,MATCH(X$5,Malignant_EP_suppr!$A$2:$H$2,0))),IF($C61="All malignant tumours (excl. NMSC)",SUMIF(Malignant_EP_suppr!$A$2:$A$10,$C$5&amp;"Malignant",INDEX(Malignant_EP_suppr!$A$2:$H$10,0,MATCH(X$5,Malignant_EP_suppr!$A$2:$H$2,0))),VLOOKUP($A61,TumourType_EP_suppr!$A$5:$H$102,VLOOKUP(X$5,$AC$9:$AD$13,2),FALSE)))</f>
        <v>605</v>
      </c>
      <c r="Y61" s="180">
        <f>IFERROR(IF($C61="All tumours (excl. NMSC)", VLOOKUP($Z61,Malignant_all_suppr!$A$4:$D$10,4,FALSE),IF($C61="All malignant tumours (excl. NMSC)",VLOOKUP($Z61,Malignant_all_suppr!$A$4:$D$10,4,FALSE),VLOOKUP($A61,TumourType_all_suppr!$A$4:$D$101,4,FALSE))),0)</f>
        <v>1522</v>
      </c>
    </row>
    <row r="62" spans="1:25" s="63" customFormat="1" ht="14.25" customHeight="1" x14ac:dyDescent="0.25">
      <c r="A62" s="183"/>
      <c r="B62" s="62"/>
      <c r="C62" s="154"/>
      <c r="D62" s="152"/>
      <c r="E62" s="214">
        <f>IF(E61="-","-",IF(ISBLANK(D61), "",ROUND((2*D61+1.96^2-(1.96*SQRT((1.96^2+4*D61*(1-E61)))))/(2*($X61+(1.96^2))), 3)))</f>
        <v>0.67700000000000005</v>
      </c>
      <c r="F62" s="214">
        <f>IF(E61="-","-",IF(ISBLANK(D61), "",ROUND((2*D61+1.96^2+(1.96*SQRT((1.96^2+4*D61*(1-E61)))))/(2*($X61+(1.96^2))), 3)))</f>
        <v>0.749</v>
      </c>
      <c r="G62" s="214">
        <f>IF(G61="-","-",IF(ISBLANK(D61), "",ROUND((2*D61+1.96^2-(1.96*SQRT((1.96^2+4*D61*(1-G61)))))/(2*($Y61+(1.96^2))), 3)))</f>
        <v>0.26200000000000001</v>
      </c>
      <c r="H62" s="215">
        <f>IF(G61="-","-",IF(ISBLANK(D61), "",ROUND((2*D61+1.96^2+(1.96*SQRT((1.96^2+4*D61*(1-G61)))))/(2*($Y61+(1.96^2))), 3)))</f>
        <v>0.307</v>
      </c>
      <c r="I62" s="152"/>
      <c r="J62" s="214">
        <f>IF(J61="-","-",IF(ISBLANK(I61), "",ROUND((2*I61+1.96^2-(1.96*SQRT((1.96^2+4*I61*(1-J61)))))/(2*($X61+(1.96^2))), 3)))</f>
        <v>1.9E-2</v>
      </c>
      <c r="K62" s="214">
        <f>IF(J61="-","-",IF(ISBLANK(I61), "",ROUND((2*I61+1.96^2+(1.96*SQRT((1.96^2+4*I61*(1-J61)))))/(2*($X61+(1.96^2))), 3)))</f>
        <v>4.7E-2</v>
      </c>
      <c r="L62" s="214">
        <f>IF(L61="-","-",IF(ISBLANK(I61), "",ROUND((2*I61+1.96^2-(1.96*SQRT((1.96^2+4*I61*(1-L61)))))/(2*($Y61+(1.96^2))), 3)))</f>
        <v>7.0000000000000001E-3</v>
      </c>
      <c r="M62" s="215">
        <f>IF(L61="-","-",IF(ISBLANK(I61), "",ROUND((2*I61+1.96^2+(1.96*SQRT((1.96^2+4*I61*(1-L61)))))/(2*($Y61+(1.96^2))), 3)))</f>
        <v>1.9E-2</v>
      </c>
      <c r="N62" s="152"/>
      <c r="O62" s="214">
        <f>IF(O61="-","-",IF(ISBLANK(N61), "",ROUND((2*N61+1.96^2-(1.96*SQRT((1.96^2+4*N61*(1-O61)))))/(2*($X61+(1.96^2))), 3)))</f>
        <v>2.5000000000000001E-2</v>
      </c>
      <c r="P62" s="214">
        <f>IF(O61="-","-",IF(ISBLANK(N61), "",ROUND((2*N61+1.96^2+(1.96*SQRT((1.96^2+4*N61*(1-O61)))))/(2*($X61+(1.96^2))), 3)))</f>
        <v>5.6000000000000001E-2</v>
      </c>
      <c r="Q62" s="214">
        <f>IF(Q61="-","-",IF(ISBLANK(N61), "",ROUND((2*N61+1.96^2-(1.96*SQRT((1.96^2+4*N61*(1-Q61)))))/(2*($Y61+(1.96^2))), 3)))</f>
        <v>0.01</v>
      </c>
      <c r="R62" s="215">
        <f>IF(Q61="-","-",IF(ISBLANK(N61), "",ROUND((2*N61+1.96^2+(1.96*SQRT((1.96^2+4*N61*(1-Q61)))))/(2*($Y61+(1.96^2))), 3)))</f>
        <v>2.3E-2</v>
      </c>
      <c r="S62" s="152"/>
      <c r="T62" s="214">
        <f>IF(T61="-","-",IF(ISBLANK(S61), "",ROUND((2*S61+1.96^2-(1.96*SQRT((1.96^2+4*S61*(1-T61)))))/(2*($X61+(1.96^2))), 3)))</f>
        <v>0.187</v>
      </c>
      <c r="U62" s="214">
        <f>IF(T61="-","-",IF(ISBLANK(S61), "",ROUND((2*S61+1.96^2+(1.96*SQRT((1.96^2+4*S61*(1-T61)))))/(2*($X61+(1.96^2))), 3)))</f>
        <v>0.253</v>
      </c>
      <c r="V62" s="214">
        <f>IF(V61="-","-",IF(ISBLANK(S61), "",ROUND((2*S61+1.96^2-(1.96*SQRT((1.96^2+4*S61*(1-V61)))))/(2*($Y61+(1.96^2))), 3)))</f>
        <v>7.3999999999999996E-2</v>
      </c>
      <c r="W62" s="215">
        <f>IF(V61="-","-",IF(ISBLANK(S61), "",ROUND((2*S61+1.96^2+(1.96*SQRT((1.96^2+4*S61*(1-V61)))))/(2*($Y61+(1.96^2))), 3)))</f>
        <v>0.10199999999999999</v>
      </c>
      <c r="X62" s="152"/>
      <c r="Y62" s="181"/>
    </row>
    <row r="63" spans="1:25" s="63" customFormat="1" ht="14.25" customHeight="1" x14ac:dyDescent="0.25">
      <c r="A63" s="183" t="str">
        <f t="shared" ref="A63" si="30">CONCATENATE($C$5,C63)</f>
        <v>LondonMesothelioma</v>
      </c>
      <c r="B63" s="62"/>
      <c r="C63" s="154" t="s">
        <v>41</v>
      </c>
      <c r="D63" s="152">
        <f>IF($C63="All tumours (excl. NMSC)", SUMIF(Malignant_EP_suppr!$A$2:$A$10,$C$5&amp;" Total",INDEX(Malignant_EP_suppr!$A$2:$H$10,0,MATCH(D$5,Malignant_EP_suppr!$A$2:$H$2,0))),IF($C63="All malignant tumours (excl. NMSC)",SUMIF(Malignant_EP_suppr!$A$2:$A$10,$C$5&amp;"Malignant",INDEX(Malignant_EP_suppr!$A$2:$H$10,0,MATCH(D$5,Malignant_EP_suppr!$A$2:$H$2,0))),VLOOKUP($A63,TumourType_EP_suppr!$A$5:$H$102,VLOOKUP(D$5,$AC$9:$AD$13,2),FALSE)))</f>
        <v>563</v>
      </c>
      <c r="E63" s="216">
        <f>IFERROR(IF(D63="&lt;5","-",D63/$X63),"-")</f>
        <v>0.81123919308357351</v>
      </c>
      <c r="F63" s="216"/>
      <c r="G63" s="216">
        <f>IFERROR(IF(D63="&lt;5","-",D63/$Y63),"-")</f>
        <v>0.31916099773242629</v>
      </c>
      <c r="H63" s="217"/>
      <c r="I63" s="152">
        <f>IF($C63="All tumours (excl. NMSC)", SUMIF(Malignant_EP_suppr!$A$2:$A$10,$C$5&amp;" Total",INDEX(Malignant_EP_suppr!$A$2:$H$10,0,MATCH(I$5,Malignant_EP_suppr!$A$2:$H$2,0))),IF($C63="All malignant tumours (excl. NMSC)",SUMIF(Malignant_EP_suppr!$A$2:$A$10,$C$5&amp;"Malignant",INDEX(Malignant_EP_suppr!$A$2:$H$10,0,MATCH(I$5,Malignant_EP_suppr!$A$2:$H$2,0))),VLOOKUP($A63,TumourType_EP_suppr!$A$5:$H$102,VLOOKUP(I$5,$AC$9:$AD$13,2),FALSE)))</f>
        <v>32</v>
      </c>
      <c r="J63" s="216">
        <f t="shared" si="1"/>
        <v>4.6109510086455328E-2</v>
      </c>
      <c r="K63" s="216"/>
      <c r="L63" s="216">
        <f>IFERROR(IF(I63="&lt;5","-",I63/$Y63),"-")</f>
        <v>1.8140589569160998E-2</v>
      </c>
      <c r="M63" s="221"/>
      <c r="N63" s="152">
        <f>IF($C63="All tumours (excl. NMSC)", SUMIF(Malignant_EP_suppr!$A$2:$A$10,$C$5&amp;" Total",INDEX(Malignant_EP_suppr!$A$2:$H$10,0,MATCH(N$5,Malignant_EP_suppr!$A$2:$H$2,0))),IF($C63="All malignant tumours (excl. NMSC)",SUMIF(Malignant_EP_suppr!$A$2:$A$10,$C$5&amp;"Malignant",INDEX(Malignant_EP_suppr!$A$2:$H$10,0,MATCH(N$5,Malignant_EP_suppr!$A$2:$H$2,0))),VLOOKUP($A63,TumourType_EP_suppr!$A$5:$H$102,VLOOKUP(N$5,$AC$9:$AD$13,2),FALSE)))</f>
        <v>12</v>
      </c>
      <c r="O63" s="216">
        <f t="shared" si="2"/>
        <v>1.7291066282420751E-2</v>
      </c>
      <c r="P63" s="216"/>
      <c r="Q63" s="216">
        <f>IFERROR(IF(N63="&lt;5","-",N63/$Y63),"-")</f>
        <v>6.8027210884353739E-3</v>
      </c>
      <c r="R63" s="217"/>
      <c r="S63" s="152">
        <f>IF($C63="All tumours (excl. NMSC)", SUMIF(Malignant_EP_suppr!$A$2:$A$10,$C$5&amp;" Total",INDEX(Malignant_EP_suppr!$A$2:$H$10,0,MATCH(S$5,Malignant_EP_suppr!$A$2:$H$2,0))),IF($C63="All malignant tumours (excl. NMSC)",SUMIF(Malignant_EP_suppr!$A$2:$A$10,$C$5&amp;"Malignant",INDEX(Malignant_EP_suppr!$A$2:$H$10,0,MATCH(S$5,Malignant_EP_suppr!$A$2:$H$2,0))),VLOOKUP($A63,TumourType_EP_suppr!$A$5:$H$102,VLOOKUP(S$5,$AC$9:$AD$13,2),FALSE)))</f>
        <v>87</v>
      </c>
      <c r="T63" s="216">
        <f t="shared" si="3"/>
        <v>0.12536023054755044</v>
      </c>
      <c r="U63" s="216"/>
      <c r="V63" s="216">
        <f>IFERROR(IF(S63="&lt;5","-",S63/$Y63),"-")</f>
        <v>4.9319727891156462E-2</v>
      </c>
      <c r="W63" s="221"/>
      <c r="X63" s="152">
        <f>IF($C63="All tumours (excl. NMSC)", SUMIF(Malignant_EP_suppr!$A$2:$A$10,$C$5&amp;" Total",INDEX(Malignant_EP_suppr!$A$2:$H$10,0,MATCH(X$5,Malignant_EP_suppr!$A$2:$H$2,0))),IF($C63="All malignant tumours (excl. NMSC)",SUMIF(Malignant_EP_suppr!$A$2:$A$10,$C$5&amp;"Malignant",INDEX(Malignant_EP_suppr!$A$2:$H$10,0,MATCH(X$5,Malignant_EP_suppr!$A$2:$H$2,0))),VLOOKUP($A63,TumourType_EP_suppr!$A$5:$H$102,VLOOKUP(X$5,$AC$9:$AD$13,2),FALSE)))</f>
        <v>694</v>
      </c>
      <c r="Y63" s="180">
        <f>IFERROR(IF($C63="All tumours (excl. NMSC)", VLOOKUP($Z63,Malignant_all_suppr!$A$4:$D$10,4,FALSE),IF($C63="All malignant tumours (excl. NMSC)",VLOOKUP($Z63,Malignant_all_suppr!$A$4:$D$10,4,FALSE),VLOOKUP($A63,TumourType_all_suppr!$A$4:$D$101,4,FALSE))),0)</f>
        <v>1764</v>
      </c>
    </row>
    <row r="64" spans="1:25" s="63" customFormat="1" ht="14.25" customHeight="1" x14ac:dyDescent="0.25">
      <c r="A64" s="183"/>
      <c r="B64" s="62"/>
      <c r="C64" s="154"/>
      <c r="D64" s="152"/>
      <c r="E64" s="214">
        <f>IF(E63="-","-",IF(ISBLANK(D63), "",ROUND((2*D63+1.96^2-(1.96*SQRT((1.96^2+4*D63*(1-E63)))))/(2*($X63+(1.96^2))), 3)))</f>
        <v>0.78</v>
      </c>
      <c r="F64" s="214">
        <f>IF(E63="-","-",IF(ISBLANK(D63), "",ROUND((2*D63+1.96^2+(1.96*SQRT((1.96^2+4*D63*(1-E63)))))/(2*($X63+(1.96^2))), 3)))</f>
        <v>0.83899999999999997</v>
      </c>
      <c r="G64" s="214">
        <f>IF(G63="-","-",IF(ISBLANK(D63), "",ROUND((2*D63+1.96^2-(1.96*SQRT((1.96^2+4*D63*(1-G63)))))/(2*($Y63+(1.96^2))), 3)))</f>
        <v>0.29799999999999999</v>
      </c>
      <c r="H64" s="215">
        <f>IF(G63="-","-",IF(ISBLANK(D63), "",ROUND((2*D63+1.96^2+(1.96*SQRT((1.96^2+4*D63*(1-G63)))))/(2*($Y63+(1.96^2))), 3)))</f>
        <v>0.34100000000000003</v>
      </c>
      <c r="I64" s="152"/>
      <c r="J64" s="214">
        <f>IF(J63="-","-",IF(ISBLANK(I63), "",ROUND((2*I63+1.96^2-(1.96*SQRT((1.96^2+4*I63*(1-J63)))))/(2*($X63+(1.96^2))), 3)))</f>
        <v>3.3000000000000002E-2</v>
      </c>
      <c r="K64" s="214">
        <f>IF(J63="-","-",IF(ISBLANK(I63), "",ROUND((2*I63+1.96^2+(1.96*SQRT((1.96^2+4*I63*(1-J63)))))/(2*($X63+(1.96^2))), 3)))</f>
        <v>6.4000000000000001E-2</v>
      </c>
      <c r="L64" s="214">
        <f>IF(L63="-","-",IF(ISBLANK(I63), "",ROUND((2*I63+1.96^2-(1.96*SQRT((1.96^2+4*I63*(1-L63)))))/(2*($Y63+(1.96^2))), 3)))</f>
        <v>1.2999999999999999E-2</v>
      </c>
      <c r="M64" s="215">
        <f>IF(L63="-","-",IF(ISBLANK(I63), "",ROUND((2*I63+1.96^2+(1.96*SQRT((1.96^2+4*I63*(1-L63)))))/(2*($Y63+(1.96^2))), 3)))</f>
        <v>2.5000000000000001E-2</v>
      </c>
      <c r="N64" s="152"/>
      <c r="O64" s="214">
        <f>IF(O63="-","-",IF(ISBLANK(N63), "",ROUND((2*N63+1.96^2-(1.96*SQRT((1.96^2+4*N63*(1-O63)))))/(2*($X63+(1.96^2))), 3)))</f>
        <v>0.01</v>
      </c>
      <c r="P64" s="214">
        <f>IF(O63="-","-",IF(ISBLANK(N63), "",ROUND((2*N63+1.96^2+(1.96*SQRT((1.96^2+4*N63*(1-O63)))))/(2*($X63+(1.96^2))), 3)))</f>
        <v>0.03</v>
      </c>
      <c r="Q64" s="214">
        <f>IF(Q63="-","-",IF(ISBLANK(N63), "",ROUND((2*N63+1.96^2-(1.96*SQRT((1.96^2+4*N63*(1-Q63)))))/(2*($Y63+(1.96^2))), 3)))</f>
        <v>4.0000000000000001E-3</v>
      </c>
      <c r="R64" s="215">
        <f>IF(Q63="-","-",IF(ISBLANK(N63), "",ROUND((2*N63+1.96^2+(1.96*SQRT((1.96^2+4*N63*(1-Q63)))))/(2*($Y63+(1.96^2))), 3)))</f>
        <v>1.2E-2</v>
      </c>
      <c r="S64" s="152"/>
      <c r="T64" s="214">
        <f>IF(T63="-","-",IF(ISBLANK(S63), "",ROUND((2*S63+1.96^2-(1.96*SQRT((1.96^2+4*S63*(1-T63)))))/(2*($X63+(1.96^2))), 3)))</f>
        <v>0.10299999999999999</v>
      </c>
      <c r="U64" s="214">
        <f>IF(T63="-","-",IF(ISBLANK(S63), "",ROUND((2*S63+1.96^2+(1.96*SQRT((1.96^2+4*S63*(1-T63)))))/(2*($X63+(1.96^2))), 3)))</f>
        <v>0.152</v>
      </c>
      <c r="V64" s="214">
        <f>IF(V63="-","-",IF(ISBLANK(S63), "",ROUND((2*S63+1.96^2-(1.96*SQRT((1.96^2+4*S63*(1-V63)))))/(2*($Y63+(1.96^2))), 3)))</f>
        <v>0.04</v>
      </c>
      <c r="W64" s="215">
        <f>IF(V63="-","-",IF(ISBLANK(S63), "",ROUND((2*S63+1.96^2+(1.96*SQRT((1.96^2+4*S63*(1-V63)))))/(2*($Y63+(1.96^2))), 3)))</f>
        <v>0.06</v>
      </c>
      <c r="X64" s="152"/>
      <c r="Y64" s="181"/>
    </row>
    <row r="65" spans="1:25" s="63" customFormat="1" ht="14.25" customHeight="1" x14ac:dyDescent="0.25">
      <c r="A65" s="183" t="str">
        <f t="shared" ref="A65" si="31">CONCATENATE($C$5,C65)</f>
        <v>LondonMultiple myeloma</v>
      </c>
      <c r="B65" s="62"/>
      <c r="C65" s="154" t="s">
        <v>42</v>
      </c>
      <c r="D65" s="152">
        <f>IF($C65="All tumours (excl. NMSC)", SUMIF(Malignant_EP_suppr!$A$2:$A$10,$C$5&amp;" Total",INDEX(Malignant_EP_suppr!$A$2:$H$10,0,MATCH(D$5,Malignant_EP_suppr!$A$2:$H$2,0))),IF($C65="All malignant tumours (excl. NMSC)",SUMIF(Malignant_EP_suppr!$A$2:$A$10,$C$5&amp;"Malignant",INDEX(Malignant_EP_suppr!$A$2:$H$10,0,MATCH(D$5,Malignant_EP_suppr!$A$2:$H$2,0))),VLOOKUP($A65,TumourType_EP_suppr!$A$5:$H$102,VLOOKUP(D$5,$AC$9:$AD$13,2),FALSE)))</f>
        <v>1156</v>
      </c>
      <c r="E65" s="216">
        <f>IFERROR(IF(D65="&lt;5","-",D65/$X65),"-")</f>
        <v>0.80557491289198602</v>
      </c>
      <c r="F65" s="216"/>
      <c r="G65" s="216">
        <f>IFERROR(IF(D65="&lt;5","-",D65/$Y65),"-")</f>
        <v>0.26815124101136628</v>
      </c>
      <c r="H65" s="217"/>
      <c r="I65" s="152">
        <f>IF($C65="All tumours (excl. NMSC)", SUMIF(Malignant_EP_suppr!$A$2:$A$10,$C$5&amp;" Total",INDEX(Malignant_EP_suppr!$A$2:$H$10,0,MATCH(I$5,Malignant_EP_suppr!$A$2:$H$2,0))),IF($C65="All malignant tumours (excl. NMSC)",SUMIF(Malignant_EP_suppr!$A$2:$A$10,$C$5&amp;"Malignant",INDEX(Malignant_EP_suppr!$A$2:$H$10,0,MATCH(I$5,Malignant_EP_suppr!$A$2:$H$2,0))),VLOOKUP($A65,TumourType_EP_suppr!$A$5:$H$102,VLOOKUP(I$5,$AC$9:$AD$13,2),FALSE)))</f>
        <v>51</v>
      </c>
      <c r="J65" s="216">
        <f t="shared" si="1"/>
        <v>3.5540069686411151E-2</v>
      </c>
      <c r="K65" s="216"/>
      <c r="L65" s="216">
        <f>IFERROR(IF(I65="&lt;5","-",I65/$Y65),"-")</f>
        <v>1.1830201809324982E-2</v>
      </c>
      <c r="M65" s="221"/>
      <c r="N65" s="152">
        <f>IF($C65="All tumours (excl. NMSC)", SUMIF(Malignant_EP_suppr!$A$2:$A$10,$C$5&amp;" Total",INDEX(Malignant_EP_suppr!$A$2:$H$10,0,MATCH(N$5,Malignant_EP_suppr!$A$2:$H$2,0))),IF($C65="All malignant tumours (excl. NMSC)",SUMIF(Malignant_EP_suppr!$A$2:$A$10,$C$5&amp;"Malignant",INDEX(Malignant_EP_suppr!$A$2:$H$10,0,MATCH(N$5,Malignant_EP_suppr!$A$2:$H$2,0))),VLOOKUP($A65,TumourType_EP_suppr!$A$5:$H$102,VLOOKUP(N$5,$AC$9:$AD$13,2),FALSE)))</f>
        <v>24</v>
      </c>
      <c r="O65" s="216">
        <f t="shared" si="2"/>
        <v>1.6724738675958188E-2</v>
      </c>
      <c r="P65" s="216"/>
      <c r="Q65" s="216">
        <f>IFERROR(IF(N65="&lt;5","-",N65/$Y65),"-")</f>
        <v>5.5671537926235215E-3</v>
      </c>
      <c r="R65" s="217"/>
      <c r="S65" s="152">
        <f>IF($C65="All tumours (excl. NMSC)", SUMIF(Malignant_EP_suppr!$A$2:$A$10,$C$5&amp;" Total",INDEX(Malignant_EP_suppr!$A$2:$H$10,0,MATCH(S$5,Malignant_EP_suppr!$A$2:$H$2,0))),IF($C65="All malignant tumours (excl. NMSC)",SUMIF(Malignant_EP_suppr!$A$2:$A$10,$C$5&amp;"Malignant",INDEX(Malignant_EP_suppr!$A$2:$H$10,0,MATCH(S$5,Malignant_EP_suppr!$A$2:$H$2,0))),VLOOKUP($A65,TumourType_EP_suppr!$A$5:$H$102,VLOOKUP(S$5,$AC$9:$AD$13,2),FALSE)))</f>
        <v>204</v>
      </c>
      <c r="T65" s="216">
        <f t="shared" si="3"/>
        <v>0.1421602787456446</v>
      </c>
      <c r="U65" s="216"/>
      <c r="V65" s="216">
        <f>IFERROR(IF(S65="&lt;5","-",S65/$Y65),"-")</f>
        <v>4.7320807237299929E-2</v>
      </c>
      <c r="W65" s="221"/>
      <c r="X65" s="152">
        <f>IF($C65="All tumours (excl. NMSC)", SUMIF(Malignant_EP_suppr!$A$2:$A$10,$C$5&amp;" Total",INDEX(Malignant_EP_suppr!$A$2:$H$10,0,MATCH(X$5,Malignant_EP_suppr!$A$2:$H$2,0))),IF($C65="All malignant tumours (excl. NMSC)",SUMIF(Malignant_EP_suppr!$A$2:$A$10,$C$5&amp;"Malignant",INDEX(Malignant_EP_suppr!$A$2:$H$10,0,MATCH(X$5,Malignant_EP_suppr!$A$2:$H$2,0))),VLOOKUP($A65,TumourType_EP_suppr!$A$5:$H$102,VLOOKUP(X$5,$AC$9:$AD$13,2),FALSE)))</f>
        <v>1435</v>
      </c>
      <c r="Y65" s="180">
        <f>IFERROR(IF($C65="All tumours (excl. NMSC)", VLOOKUP($Z65,Malignant_all_suppr!$A$4:$D$10,4,FALSE),IF($C65="All malignant tumours (excl. NMSC)",VLOOKUP($Z65,Malignant_all_suppr!$A$4:$D$10,4,FALSE),VLOOKUP($A65,TumourType_all_suppr!$A$4:$D$101,4,FALSE))),0)</f>
        <v>4311</v>
      </c>
    </row>
    <row r="66" spans="1:25" s="63" customFormat="1" ht="14.25" customHeight="1" x14ac:dyDescent="0.25">
      <c r="A66" s="183"/>
      <c r="B66" s="62"/>
      <c r="C66" s="154"/>
      <c r="D66" s="152"/>
      <c r="E66" s="214">
        <f>IF(E65="-","-",IF(ISBLANK(D65), "",ROUND((2*D65+1.96^2-(1.96*SQRT((1.96^2+4*D65*(1-E65)))))/(2*($X65+(1.96^2))), 3)))</f>
        <v>0.78400000000000003</v>
      </c>
      <c r="F66" s="214">
        <f>IF(E65="-","-",IF(ISBLANK(D65), "",ROUND((2*D65+1.96^2+(1.96*SQRT((1.96^2+4*D65*(1-E65)))))/(2*($X65+(1.96^2))), 3)))</f>
        <v>0.82499999999999996</v>
      </c>
      <c r="G66" s="214">
        <f>IF(G65="-","-",IF(ISBLANK(D65), "",ROUND((2*D65+1.96^2-(1.96*SQRT((1.96^2+4*D65*(1-G65)))))/(2*($Y65+(1.96^2))), 3)))</f>
        <v>0.255</v>
      </c>
      <c r="H66" s="215">
        <f>IF(G65="-","-",IF(ISBLANK(D65), "",ROUND((2*D65+1.96^2+(1.96*SQRT((1.96^2+4*D65*(1-G65)))))/(2*($Y65+(1.96^2))), 3)))</f>
        <v>0.28199999999999997</v>
      </c>
      <c r="I66" s="152"/>
      <c r="J66" s="214">
        <f>IF(J65="-","-",IF(ISBLANK(I65), "",ROUND((2*I65+1.96^2-(1.96*SQRT((1.96^2+4*I65*(1-J65)))))/(2*($X65+(1.96^2))), 3)))</f>
        <v>2.7E-2</v>
      </c>
      <c r="K66" s="214">
        <f>IF(J65="-","-",IF(ISBLANK(I65), "",ROUND((2*I65+1.96^2+(1.96*SQRT((1.96^2+4*I65*(1-J65)))))/(2*($X65+(1.96^2))), 3)))</f>
        <v>4.5999999999999999E-2</v>
      </c>
      <c r="L66" s="214">
        <f>IF(L65="-","-",IF(ISBLANK(I65), "",ROUND((2*I65+1.96^2-(1.96*SQRT((1.96^2+4*I65*(1-L65)))))/(2*($Y65+(1.96^2))), 3)))</f>
        <v>8.9999999999999993E-3</v>
      </c>
      <c r="M66" s="215">
        <f>IF(L65="-","-",IF(ISBLANK(I65), "",ROUND((2*I65+1.96^2+(1.96*SQRT((1.96^2+4*I65*(1-L65)))))/(2*($Y65+(1.96^2))), 3)))</f>
        <v>1.6E-2</v>
      </c>
      <c r="N66" s="152"/>
      <c r="O66" s="214">
        <f>IF(O65="-","-",IF(ISBLANK(N65), "",ROUND((2*N65+1.96^2-(1.96*SQRT((1.96^2+4*N65*(1-O65)))))/(2*($X65+(1.96^2))), 3)))</f>
        <v>1.0999999999999999E-2</v>
      </c>
      <c r="P66" s="214">
        <f>IF(O65="-","-",IF(ISBLANK(N65), "",ROUND((2*N65+1.96^2+(1.96*SQRT((1.96^2+4*N65*(1-O65)))))/(2*($X65+(1.96^2))), 3)))</f>
        <v>2.5000000000000001E-2</v>
      </c>
      <c r="Q66" s="214">
        <f>IF(Q65="-","-",IF(ISBLANK(N65), "",ROUND((2*N65+1.96^2-(1.96*SQRT((1.96^2+4*N65*(1-Q65)))))/(2*($Y65+(1.96^2))), 3)))</f>
        <v>4.0000000000000001E-3</v>
      </c>
      <c r="R66" s="215">
        <f>IF(Q65="-","-",IF(ISBLANK(N65), "",ROUND((2*N65+1.96^2+(1.96*SQRT((1.96^2+4*N65*(1-Q65)))))/(2*($Y65+(1.96^2))), 3)))</f>
        <v>8.0000000000000002E-3</v>
      </c>
      <c r="S66" s="152"/>
      <c r="T66" s="214">
        <f>IF(T65="-","-",IF(ISBLANK(S65), "",ROUND((2*S65+1.96^2-(1.96*SQRT((1.96^2+4*S65*(1-T65)))))/(2*($X65+(1.96^2))), 3)))</f>
        <v>0.125</v>
      </c>
      <c r="U66" s="214">
        <f>IF(T65="-","-",IF(ISBLANK(S65), "",ROUND((2*S65+1.96^2+(1.96*SQRT((1.96^2+4*S65*(1-T65)))))/(2*($X65+(1.96^2))), 3)))</f>
        <v>0.161</v>
      </c>
      <c r="V66" s="214">
        <f>IF(V65="-","-",IF(ISBLANK(S65), "",ROUND((2*S65+1.96^2-(1.96*SQRT((1.96^2+4*S65*(1-V65)))))/(2*($Y65+(1.96^2))), 3)))</f>
        <v>4.1000000000000002E-2</v>
      </c>
      <c r="W66" s="215">
        <f>IF(V65="-","-",IF(ISBLANK(S65), "",ROUND((2*S65+1.96^2+(1.96*SQRT((1.96^2+4*S65*(1-V65)))))/(2*($Y65+(1.96^2))), 3)))</f>
        <v>5.3999999999999999E-2</v>
      </c>
      <c r="X66" s="152"/>
      <c r="Y66" s="181"/>
    </row>
    <row r="67" spans="1:25" s="63" customFormat="1" ht="14.25" customHeight="1" x14ac:dyDescent="0.25">
      <c r="A67" s="183" t="str">
        <f t="shared" ref="A67" si="32">CONCATENATE($C$5,C67)</f>
        <v>LondonNon-Hodgkin lymphoma</v>
      </c>
      <c r="B67" s="62"/>
      <c r="C67" s="154" t="s">
        <v>30</v>
      </c>
      <c r="D67" s="152">
        <f>IF($C67="All tumours (excl. NMSC)", SUMIF(Malignant_EP_suppr!$A$2:$A$10,$C$5&amp;" Total",INDEX(Malignant_EP_suppr!$A$2:$H$10,0,MATCH(D$5,Malignant_EP_suppr!$A$2:$H$2,0))),IF($C67="All malignant tumours (excl. NMSC)",SUMIF(Malignant_EP_suppr!$A$2:$A$10,$C$5&amp;"Malignant",INDEX(Malignant_EP_suppr!$A$2:$H$10,0,MATCH(D$5,Malignant_EP_suppr!$A$2:$H$2,0))),VLOOKUP($A67,TumourType_EP_suppr!$A$5:$H$102,VLOOKUP(D$5,$AC$9:$AD$13,2),FALSE)))</f>
        <v>2169</v>
      </c>
      <c r="E67" s="216">
        <f>IFERROR(IF(D67="&lt;5","-",D67/$X67),"-")</f>
        <v>0.80184842883548979</v>
      </c>
      <c r="F67" s="216"/>
      <c r="G67" s="216">
        <f>IFERROR(IF(D67="&lt;5","-",D67/$Y67),"-")</f>
        <v>0.22125879832704273</v>
      </c>
      <c r="H67" s="217"/>
      <c r="I67" s="152">
        <f>IF($C67="All tumours (excl. NMSC)", SUMIF(Malignant_EP_suppr!$A$2:$A$10,$C$5&amp;" Total",INDEX(Malignant_EP_suppr!$A$2:$H$10,0,MATCH(I$5,Malignant_EP_suppr!$A$2:$H$2,0))),IF($C67="All malignant tumours (excl. NMSC)",SUMIF(Malignant_EP_suppr!$A$2:$A$10,$C$5&amp;"Malignant",INDEX(Malignant_EP_suppr!$A$2:$H$10,0,MATCH(I$5,Malignant_EP_suppr!$A$2:$H$2,0))),VLOOKUP($A67,TumourType_EP_suppr!$A$5:$H$102,VLOOKUP(I$5,$AC$9:$AD$13,2),FALSE)))</f>
        <v>82</v>
      </c>
      <c r="J67" s="216">
        <f t="shared" si="1"/>
        <v>3.0314232902033271E-2</v>
      </c>
      <c r="K67" s="216"/>
      <c r="L67" s="216">
        <f>IFERROR(IF(I67="&lt;5","-",I67/$Y67),"-")</f>
        <v>8.364786289911252E-3</v>
      </c>
      <c r="M67" s="221"/>
      <c r="N67" s="152">
        <f>IF($C67="All tumours (excl. NMSC)", SUMIF(Malignant_EP_suppr!$A$2:$A$10,$C$5&amp;" Total",INDEX(Malignant_EP_suppr!$A$2:$H$10,0,MATCH(N$5,Malignant_EP_suppr!$A$2:$H$2,0))),IF($C67="All malignant tumours (excl. NMSC)",SUMIF(Malignant_EP_suppr!$A$2:$A$10,$C$5&amp;"Malignant",INDEX(Malignant_EP_suppr!$A$2:$H$10,0,MATCH(N$5,Malignant_EP_suppr!$A$2:$H$2,0))),VLOOKUP($A67,TumourType_EP_suppr!$A$5:$H$102,VLOOKUP(N$5,$AC$9:$AD$13,2),FALSE)))</f>
        <v>75</v>
      </c>
      <c r="O67" s="216">
        <f t="shared" si="2"/>
        <v>2.7726432532347505E-2</v>
      </c>
      <c r="P67" s="216"/>
      <c r="Q67" s="216">
        <f>IFERROR(IF(N67="&lt;5","-",N67/$Y67),"-")</f>
        <v>7.6507191676017548E-3</v>
      </c>
      <c r="R67" s="217"/>
      <c r="S67" s="152">
        <f>IF($C67="All tumours (excl. NMSC)", SUMIF(Malignant_EP_suppr!$A$2:$A$10,$C$5&amp;" Total",INDEX(Malignant_EP_suppr!$A$2:$H$10,0,MATCH(S$5,Malignant_EP_suppr!$A$2:$H$2,0))),IF($C67="All malignant tumours (excl. NMSC)",SUMIF(Malignant_EP_suppr!$A$2:$A$10,$C$5&amp;"Malignant",INDEX(Malignant_EP_suppr!$A$2:$H$10,0,MATCH(S$5,Malignant_EP_suppr!$A$2:$H$2,0))),VLOOKUP($A67,TumourType_EP_suppr!$A$5:$H$102,VLOOKUP(S$5,$AC$9:$AD$13,2),FALSE)))</f>
        <v>379</v>
      </c>
      <c r="T67" s="216">
        <f t="shared" si="3"/>
        <v>0.14011090573012938</v>
      </c>
      <c r="U67" s="216"/>
      <c r="V67" s="216">
        <f>IFERROR(IF(S67="&lt;5","-",S67/$Y67),"-")</f>
        <v>3.8661634193614201E-2</v>
      </c>
      <c r="W67" s="221"/>
      <c r="X67" s="152">
        <f>IF($C67="All tumours (excl. NMSC)", SUMIF(Malignant_EP_suppr!$A$2:$A$10,$C$5&amp;" Total",INDEX(Malignant_EP_suppr!$A$2:$H$10,0,MATCH(X$5,Malignant_EP_suppr!$A$2:$H$2,0))),IF($C67="All malignant tumours (excl. NMSC)",SUMIF(Malignant_EP_suppr!$A$2:$A$10,$C$5&amp;"Malignant",INDEX(Malignant_EP_suppr!$A$2:$H$10,0,MATCH(X$5,Malignant_EP_suppr!$A$2:$H$2,0))),VLOOKUP($A67,TumourType_EP_suppr!$A$5:$H$102,VLOOKUP(X$5,$AC$9:$AD$13,2),FALSE)))</f>
        <v>2705</v>
      </c>
      <c r="Y67" s="180">
        <f>IFERROR(IF($C67="All tumours (excl. NMSC)", VLOOKUP($Z67,Malignant_all_suppr!$A$4:$D$10,4,FALSE),IF($C67="All malignant tumours (excl. NMSC)",VLOOKUP($Z67,Malignant_all_suppr!$A$4:$D$10,4,FALSE),VLOOKUP($A67,TumourType_all_suppr!$A$4:$D$101,4,FALSE))),0)</f>
        <v>9803</v>
      </c>
    </row>
    <row r="68" spans="1:25" s="63" customFormat="1" ht="14.25" customHeight="1" x14ac:dyDescent="0.25">
      <c r="A68" s="183"/>
      <c r="B68" s="62"/>
      <c r="C68" s="154"/>
      <c r="D68" s="152"/>
      <c r="E68" s="214">
        <f>IF(E67="-","-",IF(ISBLANK(D67), "",ROUND((2*D67+1.96^2-(1.96*SQRT((1.96^2+4*D67*(1-E67)))))/(2*($X67+(1.96^2))), 3)))</f>
        <v>0.78600000000000003</v>
      </c>
      <c r="F68" s="214">
        <f>IF(E67="-","-",IF(ISBLANK(D67), "",ROUND((2*D67+1.96^2+(1.96*SQRT((1.96^2+4*D67*(1-E67)))))/(2*($X67+(1.96^2))), 3)))</f>
        <v>0.81599999999999995</v>
      </c>
      <c r="G68" s="214">
        <f>IF(G67="-","-",IF(ISBLANK(D67), "",ROUND((2*D67+1.96^2-(1.96*SQRT((1.96^2+4*D67*(1-G67)))))/(2*($Y67+(1.96^2))), 3)))</f>
        <v>0.21299999999999999</v>
      </c>
      <c r="H68" s="215">
        <f>IF(G67="-","-",IF(ISBLANK(D67), "",ROUND((2*D67+1.96^2+(1.96*SQRT((1.96^2+4*D67*(1-G67)))))/(2*($Y67+(1.96^2))), 3)))</f>
        <v>0.23</v>
      </c>
      <c r="I68" s="152"/>
      <c r="J68" s="214">
        <f>IF(J67="-","-",IF(ISBLANK(I67), "",ROUND((2*I67+1.96^2-(1.96*SQRT((1.96^2+4*I67*(1-J67)))))/(2*($X67+(1.96^2))), 3)))</f>
        <v>2.4E-2</v>
      </c>
      <c r="K68" s="214">
        <f>IF(J67="-","-",IF(ISBLANK(I67), "",ROUND((2*I67+1.96^2+(1.96*SQRT((1.96^2+4*I67*(1-J67)))))/(2*($X67+(1.96^2))), 3)))</f>
        <v>3.6999999999999998E-2</v>
      </c>
      <c r="L68" s="214">
        <f>IF(L67="-","-",IF(ISBLANK(I67), "",ROUND((2*I67+1.96^2-(1.96*SQRT((1.96^2+4*I67*(1-L67)))))/(2*($Y67+(1.96^2))), 3)))</f>
        <v>7.0000000000000001E-3</v>
      </c>
      <c r="M68" s="215">
        <f>IF(L67="-","-",IF(ISBLANK(I67), "",ROUND((2*I67+1.96^2+(1.96*SQRT((1.96^2+4*I67*(1-L67)))))/(2*($Y67+(1.96^2))), 3)))</f>
        <v>0.01</v>
      </c>
      <c r="N68" s="152"/>
      <c r="O68" s="214">
        <f>IF(O67="-","-",IF(ISBLANK(N67), "",ROUND((2*N67+1.96^2-(1.96*SQRT((1.96^2+4*N67*(1-O67)))))/(2*($X67+(1.96^2))), 3)))</f>
        <v>2.1999999999999999E-2</v>
      </c>
      <c r="P68" s="214">
        <f>IF(O67="-","-",IF(ISBLANK(N67), "",ROUND((2*N67+1.96^2+(1.96*SQRT((1.96^2+4*N67*(1-O67)))))/(2*($X67+(1.96^2))), 3)))</f>
        <v>3.5000000000000003E-2</v>
      </c>
      <c r="Q68" s="214">
        <f>IF(Q67="-","-",IF(ISBLANK(N67), "",ROUND((2*N67+1.96^2-(1.96*SQRT((1.96^2+4*N67*(1-Q67)))))/(2*($Y67+(1.96^2))), 3)))</f>
        <v>6.0000000000000001E-3</v>
      </c>
      <c r="R68" s="215">
        <f>IF(Q67="-","-",IF(ISBLANK(N67), "",ROUND((2*N67+1.96^2+(1.96*SQRT((1.96^2+4*N67*(1-Q67)))))/(2*($Y67+(1.96^2))), 3)))</f>
        <v>0.01</v>
      </c>
      <c r="S68" s="152"/>
      <c r="T68" s="214">
        <f>IF(T67="-","-",IF(ISBLANK(S67), "",ROUND((2*S67+1.96^2-(1.96*SQRT((1.96^2+4*S67*(1-T67)))))/(2*($X67+(1.96^2))), 3)))</f>
        <v>0.128</v>
      </c>
      <c r="U68" s="214">
        <f>IF(T67="-","-",IF(ISBLANK(S67), "",ROUND((2*S67+1.96^2+(1.96*SQRT((1.96^2+4*S67*(1-T67)))))/(2*($X67+(1.96^2))), 3)))</f>
        <v>0.154</v>
      </c>
      <c r="V68" s="214">
        <f>IF(V67="-","-",IF(ISBLANK(S67), "",ROUND((2*S67+1.96^2-(1.96*SQRT((1.96^2+4*S67*(1-V67)))))/(2*($Y67+(1.96^2))), 3)))</f>
        <v>3.5000000000000003E-2</v>
      </c>
      <c r="W68" s="215">
        <f>IF(V67="-","-",IF(ISBLANK(S67), "",ROUND((2*S67+1.96^2+(1.96*SQRT((1.96^2+4*S67*(1-V67)))))/(2*($Y67+(1.96^2))), 3)))</f>
        <v>4.2999999999999997E-2</v>
      </c>
      <c r="X68" s="152"/>
      <c r="Y68" s="181"/>
    </row>
    <row r="69" spans="1:25" s="63" customFormat="1" ht="14.25" customHeight="1" x14ac:dyDescent="0.25">
      <c r="A69" s="183" t="str">
        <f t="shared" ref="A69" si="33">CONCATENATE($C$5,C69)</f>
        <v>LondonOesophagus</v>
      </c>
      <c r="B69" s="62"/>
      <c r="C69" s="154" t="s">
        <v>43</v>
      </c>
      <c r="D69" s="152">
        <f>IF($C69="All tumours (excl. NMSC)", SUMIF(Malignant_EP_suppr!$A$2:$A$10,$C$5&amp;" Total",INDEX(Malignant_EP_suppr!$A$2:$H$10,0,MATCH(D$5,Malignant_EP_suppr!$A$2:$H$2,0))),IF($C69="All malignant tumours (excl. NMSC)",SUMIF(Malignant_EP_suppr!$A$2:$A$10,$C$5&amp;"Malignant",INDEX(Malignant_EP_suppr!$A$2:$H$10,0,MATCH(D$5,Malignant_EP_suppr!$A$2:$H$2,0))),VLOOKUP($A69,TumourType_EP_suppr!$A$5:$H$102,VLOOKUP(D$5,$AC$9:$AD$13,2),FALSE)))</f>
        <v>1141</v>
      </c>
      <c r="E69" s="216">
        <f>IFERROR(IF(D69="&lt;5","-",D69/$X69),"-")</f>
        <v>0.89420062695924762</v>
      </c>
      <c r="F69" s="216"/>
      <c r="G69" s="216">
        <f>IFERROR(IF(D69="&lt;5","-",D69/$Y69),"-")</f>
        <v>0.2252270035530991</v>
      </c>
      <c r="H69" s="217"/>
      <c r="I69" s="152">
        <f>IF($C69="All tumours (excl. NMSC)", SUMIF(Malignant_EP_suppr!$A$2:$A$10,$C$5&amp;" Total",INDEX(Malignant_EP_suppr!$A$2:$H$10,0,MATCH(I$5,Malignant_EP_suppr!$A$2:$H$2,0))),IF($C69="All malignant tumours (excl. NMSC)",SUMIF(Malignant_EP_suppr!$A$2:$A$10,$C$5&amp;"Malignant",INDEX(Malignant_EP_suppr!$A$2:$H$10,0,MATCH(I$5,Malignant_EP_suppr!$A$2:$H$2,0))),VLOOKUP($A69,TumourType_EP_suppr!$A$5:$H$102,VLOOKUP(I$5,$AC$9:$AD$13,2),FALSE)))</f>
        <v>34</v>
      </c>
      <c r="J69" s="216">
        <f t="shared" si="1"/>
        <v>2.664576802507837E-2</v>
      </c>
      <c r="K69" s="216"/>
      <c r="L69" s="216">
        <f>IFERROR(IF(I69="&lt;5","-",I69/$Y69),"-")</f>
        <v>6.7114093959731542E-3</v>
      </c>
      <c r="M69" s="221"/>
      <c r="N69" s="152">
        <f>IF($C69="All tumours (excl. NMSC)", SUMIF(Malignant_EP_suppr!$A$2:$A$10,$C$5&amp;" Total",INDEX(Malignant_EP_suppr!$A$2:$H$10,0,MATCH(N$5,Malignant_EP_suppr!$A$2:$H$2,0))),IF($C69="All malignant tumours (excl. NMSC)",SUMIF(Malignant_EP_suppr!$A$2:$A$10,$C$5&amp;"Malignant",INDEX(Malignant_EP_suppr!$A$2:$H$10,0,MATCH(N$5,Malignant_EP_suppr!$A$2:$H$2,0))),VLOOKUP($A69,TumourType_EP_suppr!$A$5:$H$102,VLOOKUP(N$5,$AC$9:$AD$13,2),FALSE)))</f>
        <v>16</v>
      </c>
      <c r="O69" s="216">
        <f t="shared" si="2"/>
        <v>1.2539184952978056E-2</v>
      </c>
      <c r="P69" s="216"/>
      <c r="Q69" s="216">
        <f>IFERROR(IF(N69="&lt;5","-",N69/$Y69),"-")</f>
        <v>3.1583103039873666E-3</v>
      </c>
      <c r="R69" s="217"/>
      <c r="S69" s="152">
        <f>IF($C69="All tumours (excl. NMSC)", SUMIF(Malignant_EP_suppr!$A$2:$A$10,$C$5&amp;" Total",INDEX(Malignant_EP_suppr!$A$2:$H$10,0,MATCH(S$5,Malignant_EP_suppr!$A$2:$H$2,0))),IF($C69="All malignant tumours (excl. NMSC)",SUMIF(Malignant_EP_suppr!$A$2:$A$10,$C$5&amp;"Malignant",INDEX(Malignant_EP_suppr!$A$2:$H$10,0,MATCH(S$5,Malignant_EP_suppr!$A$2:$H$2,0))),VLOOKUP($A69,TumourType_EP_suppr!$A$5:$H$102,VLOOKUP(S$5,$AC$9:$AD$13,2),FALSE)))</f>
        <v>85</v>
      </c>
      <c r="T69" s="216">
        <f t="shared" si="3"/>
        <v>6.6614420062695925E-2</v>
      </c>
      <c r="U69" s="216"/>
      <c r="V69" s="216">
        <f>IFERROR(IF(S69="&lt;5","-",S69/$Y69),"-")</f>
        <v>1.6778523489932886E-2</v>
      </c>
      <c r="W69" s="221"/>
      <c r="X69" s="152">
        <f>IF($C69="All tumours (excl. NMSC)", SUMIF(Malignant_EP_suppr!$A$2:$A$10,$C$5&amp;" Total",INDEX(Malignant_EP_suppr!$A$2:$H$10,0,MATCH(X$5,Malignant_EP_suppr!$A$2:$H$2,0))),IF($C69="All malignant tumours (excl. NMSC)",SUMIF(Malignant_EP_suppr!$A$2:$A$10,$C$5&amp;"Malignant",INDEX(Malignant_EP_suppr!$A$2:$H$10,0,MATCH(X$5,Malignant_EP_suppr!$A$2:$H$2,0))),VLOOKUP($A69,TumourType_EP_suppr!$A$5:$H$102,VLOOKUP(X$5,$AC$9:$AD$13,2),FALSE)))</f>
        <v>1276</v>
      </c>
      <c r="Y69" s="180">
        <f>IFERROR(IF($C69="All tumours (excl. NMSC)", VLOOKUP($Z69,Malignant_all_suppr!$A$4:$D$10,4,FALSE),IF($C69="All malignant tumours (excl. NMSC)",VLOOKUP($Z69,Malignant_all_suppr!$A$4:$D$10,4,FALSE),VLOOKUP($A69,TumourType_all_suppr!$A$4:$D$101,4,FALSE))),0)</f>
        <v>5066</v>
      </c>
    </row>
    <row r="70" spans="1:25" s="63" customFormat="1" ht="14.25" customHeight="1" x14ac:dyDescent="0.25">
      <c r="A70" s="183"/>
      <c r="B70" s="62"/>
      <c r="C70" s="154"/>
      <c r="D70" s="152"/>
      <c r="E70" s="214">
        <f>IF(E69="-","-",IF(ISBLANK(D69), "",ROUND((2*D69+1.96^2-(1.96*SQRT((1.96^2+4*D69*(1-E69)))))/(2*($X69+(1.96^2))), 3)))</f>
        <v>0.876</v>
      </c>
      <c r="F70" s="214">
        <f>IF(E69="-","-",IF(ISBLANK(D69), "",ROUND((2*D69+1.96^2+(1.96*SQRT((1.96^2+4*D69*(1-E69)))))/(2*($X69+(1.96^2))), 3)))</f>
        <v>0.91</v>
      </c>
      <c r="G70" s="214">
        <f>IF(G69="-","-",IF(ISBLANK(D69), "",ROUND((2*D69+1.96^2-(1.96*SQRT((1.96^2+4*D69*(1-G69)))))/(2*($Y69+(1.96^2))), 3)))</f>
        <v>0.214</v>
      </c>
      <c r="H70" s="215">
        <f>IF(G69="-","-",IF(ISBLANK(D69), "",ROUND((2*D69+1.96^2+(1.96*SQRT((1.96^2+4*D69*(1-G69)))))/(2*($Y69+(1.96^2))), 3)))</f>
        <v>0.23699999999999999</v>
      </c>
      <c r="I70" s="152"/>
      <c r="J70" s="214">
        <f>IF(J69="-","-",IF(ISBLANK(I69), "",ROUND((2*I69+1.96^2-(1.96*SQRT((1.96^2+4*I69*(1-J69)))))/(2*($X69+(1.96^2))), 3)))</f>
        <v>1.9E-2</v>
      </c>
      <c r="K70" s="214">
        <f>IF(J69="-","-",IF(ISBLANK(I69), "",ROUND((2*I69+1.96^2+(1.96*SQRT((1.96^2+4*I69*(1-J69)))))/(2*($X69+(1.96^2))), 3)))</f>
        <v>3.6999999999999998E-2</v>
      </c>
      <c r="L70" s="214">
        <f>IF(L69="-","-",IF(ISBLANK(I69), "",ROUND((2*I69+1.96^2-(1.96*SQRT((1.96^2+4*I69*(1-L69)))))/(2*($Y69+(1.96^2))), 3)))</f>
        <v>5.0000000000000001E-3</v>
      </c>
      <c r="M70" s="215">
        <f>IF(L69="-","-",IF(ISBLANK(I69), "",ROUND((2*I69+1.96^2+(1.96*SQRT((1.96^2+4*I69*(1-L69)))))/(2*($Y69+(1.96^2))), 3)))</f>
        <v>8.9999999999999993E-3</v>
      </c>
      <c r="N70" s="152"/>
      <c r="O70" s="214">
        <f>IF(O69="-","-",IF(ISBLANK(N69), "",ROUND((2*N69+1.96^2-(1.96*SQRT((1.96^2+4*N69*(1-O69)))))/(2*($X69+(1.96^2))), 3)))</f>
        <v>8.0000000000000002E-3</v>
      </c>
      <c r="P70" s="214">
        <f>IF(O69="-","-",IF(ISBLANK(N69), "",ROUND((2*N69+1.96^2+(1.96*SQRT((1.96^2+4*N69*(1-O69)))))/(2*($X69+(1.96^2))), 3)))</f>
        <v>0.02</v>
      </c>
      <c r="Q70" s="214">
        <f>IF(Q69="-","-",IF(ISBLANK(N69), "",ROUND((2*N69+1.96^2-(1.96*SQRT((1.96^2+4*N69*(1-Q69)))))/(2*($Y69+(1.96^2))), 3)))</f>
        <v>2E-3</v>
      </c>
      <c r="R70" s="215">
        <f>IF(Q69="-","-",IF(ISBLANK(N69), "",ROUND((2*N69+1.96^2+(1.96*SQRT((1.96^2+4*N69*(1-Q69)))))/(2*($Y69+(1.96^2))), 3)))</f>
        <v>5.0000000000000001E-3</v>
      </c>
      <c r="S70" s="152"/>
      <c r="T70" s="214">
        <f>IF(T69="-","-",IF(ISBLANK(S69), "",ROUND((2*S69+1.96^2-(1.96*SQRT((1.96^2+4*S69*(1-T69)))))/(2*($X69+(1.96^2))), 3)))</f>
        <v>5.3999999999999999E-2</v>
      </c>
      <c r="U70" s="214">
        <f>IF(T69="-","-",IF(ISBLANK(S69), "",ROUND((2*S69+1.96^2+(1.96*SQRT((1.96^2+4*S69*(1-T69)))))/(2*($X69+(1.96^2))), 3)))</f>
        <v>8.2000000000000003E-2</v>
      </c>
      <c r="V70" s="214">
        <f>IF(V69="-","-",IF(ISBLANK(S69), "",ROUND((2*S69+1.96^2-(1.96*SQRT((1.96^2+4*S69*(1-V69)))))/(2*($Y69+(1.96^2))), 3)))</f>
        <v>1.4E-2</v>
      </c>
      <c r="W70" s="215">
        <f>IF(V69="-","-",IF(ISBLANK(S69), "",ROUND((2*S69+1.96^2+(1.96*SQRT((1.96^2+4*S69*(1-V69)))))/(2*($Y69+(1.96^2))), 3)))</f>
        <v>2.1000000000000001E-2</v>
      </c>
      <c r="X70" s="152"/>
      <c r="Y70" s="181"/>
    </row>
    <row r="71" spans="1:25" s="63" customFormat="1" ht="14.25" customHeight="1" x14ac:dyDescent="0.25">
      <c r="A71" s="183" t="str">
        <f t="shared" ref="A71" si="34">CONCATENATE($C$5,C71)</f>
        <v>LondonOther and unspecified urinary</v>
      </c>
      <c r="B71" s="62"/>
      <c r="C71" s="154" t="s">
        <v>32</v>
      </c>
      <c r="D71" s="152">
        <f>IF($C71="All tumours (excl. NMSC)", SUMIF(Malignant_EP_suppr!$A$2:$A$10,$C$5&amp;" Total",INDEX(Malignant_EP_suppr!$A$2:$H$10,0,MATCH(D$5,Malignant_EP_suppr!$A$2:$H$2,0))),IF($C71="All malignant tumours (excl. NMSC)",SUMIF(Malignant_EP_suppr!$A$2:$A$10,$C$5&amp;"Malignant",INDEX(Malignant_EP_suppr!$A$2:$H$10,0,MATCH(D$5,Malignant_EP_suppr!$A$2:$H$2,0))),VLOOKUP($A71,TumourType_EP_suppr!$A$5:$H$102,VLOOKUP(D$5,$AC$9:$AD$13,2),FALSE)))</f>
        <v>133</v>
      </c>
      <c r="E71" s="216">
        <f>IFERROR(IF(D71="&lt;5","-",D71/$X71),"-")</f>
        <v>0.79166666666666663</v>
      </c>
      <c r="F71" s="216"/>
      <c r="G71" s="216">
        <f>IFERROR(IF(D71="&lt;5","-",D71/$Y71),"-")</f>
        <v>0.15758293838862558</v>
      </c>
      <c r="H71" s="217"/>
      <c r="I71" s="152" t="str">
        <f>IF($C71="All tumours (excl. NMSC)", SUMIF(Malignant_EP_suppr!$A$2:$A$10,$C$5&amp;" Total",INDEX(Malignant_EP_suppr!$A$2:$H$10,0,MATCH(I$5,Malignant_EP_suppr!$A$2:$H$2,0))),IF($C71="All malignant tumours (excl. NMSC)",SUMIF(Malignant_EP_suppr!$A$2:$A$10,$C$5&amp;"Malignant",INDEX(Malignant_EP_suppr!$A$2:$H$10,0,MATCH(I$5,Malignant_EP_suppr!$A$2:$H$2,0))),VLOOKUP($A71,TumourType_EP_suppr!$A$5:$H$102,VLOOKUP(I$5,$AC$9:$AD$13,2),FALSE)))</f>
        <v>*</v>
      </c>
      <c r="J71" s="216" t="str">
        <f t="shared" si="1"/>
        <v>-</v>
      </c>
      <c r="K71" s="216"/>
      <c r="L71" s="216" t="str">
        <f>IFERROR(IF(I71="&lt;5","-",I71/$Y71),"-")</f>
        <v>-</v>
      </c>
      <c r="M71" s="221"/>
      <c r="N71" s="152" t="str">
        <f>IF($C71="All tumours (excl. NMSC)", SUMIF(Malignant_EP_suppr!$A$2:$A$10,$C$5&amp;" Total",INDEX(Malignant_EP_suppr!$A$2:$H$10,0,MATCH(N$5,Malignant_EP_suppr!$A$2:$H$2,0))),IF($C71="All malignant tumours (excl. NMSC)",SUMIF(Malignant_EP_suppr!$A$2:$A$10,$C$5&amp;"Malignant",INDEX(Malignant_EP_suppr!$A$2:$H$10,0,MATCH(N$5,Malignant_EP_suppr!$A$2:$H$2,0))),VLOOKUP($A71,TumourType_EP_suppr!$A$5:$H$102,VLOOKUP(N$5,$AC$9:$AD$13,2),FALSE)))</f>
        <v>*</v>
      </c>
      <c r="O71" s="216" t="str">
        <f t="shared" si="2"/>
        <v>-</v>
      </c>
      <c r="P71" s="216"/>
      <c r="Q71" s="216" t="str">
        <f>IFERROR(IF(N71="&lt;5","-",N71/$Y71),"-")</f>
        <v>-</v>
      </c>
      <c r="R71" s="217"/>
      <c r="S71" s="152">
        <f>IF($C71="All tumours (excl. NMSC)", SUMIF(Malignant_EP_suppr!$A$2:$A$10,$C$5&amp;" Total",INDEX(Malignant_EP_suppr!$A$2:$H$10,0,MATCH(S$5,Malignant_EP_suppr!$A$2:$H$2,0))),IF($C71="All malignant tumours (excl. NMSC)",SUMIF(Malignant_EP_suppr!$A$2:$A$10,$C$5&amp;"Malignant",INDEX(Malignant_EP_suppr!$A$2:$H$10,0,MATCH(S$5,Malignant_EP_suppr!$A$2:$H$2,0))),VLOOKUP($A71,TumourType_EP_suppr!$A$5:$H$102,VLOOKUP(S$5,$AC$9:$AD$13,2),FALSE)))</f>
        <v>29</v>
      </c>
      <c r="T71" s="216">
        <f t="shared" si="3"/>
        <v>0.17261904761904762</v>
      </c>
      <c r="U71" s="216"/>
      <c r="V71" s="216">
        <f>IFERROR(IF(S71="&lt;5","-",S71/$Y71),"-")</f>
        <v>3.4360189573459717E-2</v>
      </c>
      <c r="W71" s="221"/>
      <c r="X71" s="152">
        <f>IF($C71="All tumours (excl. NMSC)", SUMIF(Malignant_EP_suppr!$A$2:$A$10,$C$5&amp;" Total",INDEX(Malignant_EP_suppr!$A$2:$H$10,0,MATCH(X$5,Malignant_EP_suppr!$A$2:$H$2,0))),IF($C71="All malignant tumours (excl. NMSC)",SUMIF(Malignant_EP_suppr!$A$2:$A$10,$C$5&amp;"Malignant",INDEX(Malignant_EP_suppr!$A$2:$H$10,0,MATCH(X$5,Malignant_EP_suppr!$A$2:$H$2,0))),VLOOKUP($A71,TumourType_EP_suppr!$A$5:$H$102,VLOOKUP(X$5,$AC$9:$AD$13,2),FALSE)))</f>
        <v>168</v>
      </c>
      <c r="Y71" s="180">
        <f>IFERROR(IF($C71="All tumours (excl. NMSC)", VLOOKUP($Z71,Malignant_all_suppr!$A$4:$D$10,4,FALSE),IF($C71="All malignant tumours (excl. NMSC)",VLOOKUP($Z71,Malignant_all_suppr!$A$4:$D$10,4,FALSE),VLOOKUP($A71,TumourType_all_suppr!$A$4:$D$101,4,FALSE))),0)</f>
        <v>844</v>
      </c>
    </row>
    <row r="72" spans="1:25" s="63" customFormat="1" ht="14.25" customHeight="1" x14ac:dyDescent="0.25">
      <c r="A72" s="183"/>
      <c r="B72" s="62"/>
      <c r="C72" s="154"/>
      <c r="D72" s="152"/>
      <c r="E72" s="214">
        <f>IF(E71="-","-",IF(ISBLANK(D71), "",ROUND((2*D71+1.96^2-(1.96*SQRT((1.96^2+4*D71*(1-E71)))))/(2*($X71+(1.96^2))), 3)))</f>
        <v>0.72399999999999998</v>
      </c>
      <c r="F72" s="214">
        <f>IF(E71="-","-",IF(ISBLANK(D71), "",ROUND((2*D71+1.96^2+(1.96*SQRT((1.96^2+4*D71*(1-E71)))))/(2*($X71+(1.96^2))), 3)))</f>
        <v>0.84599999999999997</v>
      </c>
      <c r="G72" s="214">
        <f>IF(G71="-","-",IF(ISBLANK(D71), "",ROUND((2*D71+1.96^2-(1.96*SQRT((1.96^2+4*D71*(1-G71)))))/(2*($Y71+(1.96^2))), 3)))</f>
        <v>0.13500000000000001</v>
      </c>
      <c r="H72" s="215">
        <f>IF(G71="-","-",IF(ISBLANK(D71), "",ROUND((2*D71+1.96^2+(1.96*SQRT((1.96^2+4*D71*(1-G71)))))/(2*($Y71+(1.96^2))), 3)))</f>
        <v>0.184</v>
      </c>
      <c r="I72" s="152"/>
      <c r="J72" s="214" t="str">
        <f>IF(J71="-","-",IF(ISBLANK(I71), "",ROUND((2*I71+1.96^2-(1.96*SQRT((1.96^2+4*I71*(1-J71)))))/(2*($X71+(1.96^2))), 3)))</f>
        <v>-</v>
      </c>
      <c r="K72" s="214" t="str">
        <f>IF(J71="-","-",IF(ISBLANK(I71), "",ROUND((2*I71+1.96^2+(1.96*SQRT((1.96^2+4*I71*(1-J71)))))/(2*($X71+(1.96^2))), 3)))</f>
        <v>-</v>
      </c>
      <c r="L72" s="214" t="str">
        <f>IF(L71="-","-",IF(ISBLANK(I71), "",ROUND((2*I71+1.96^2-(1.96*SQRT((1.96^2+4*I71*(1-L71)))))/(2*($Y71+(1.96^2))), 3)))</f>
        <v>-</v>
      </c>
      <c r="M72" s="215" t="str">
        <f>IF(L71="-","-",IF(ISBLANK(I71), "",ROUND((2*I71+1.96^2+(1.96*SQRT((1.96^2+4*I71*(1-L71)))))/(2*($Y71+(1.96^2))), 3)))</f>
        <v>-</v>
      </c>
      <c r="N72" s="152"/>
      <c r="O72" s="214" t="str">
        <f>IF(O71="-","-",IF(ISBLANK(N71), "",ROUND((2*N71+1.96^2-(1.96*SQRT((1.96^2+4*N71*(1-O71)))))/(2*($X71+(1.96^2))), 3)))</f>
        <v>-</v>
      </c>
      <c r="P72" s="214" t="str">
        <f>IF(O71="-","-",IF(ISBLANK(N71), "",ROUND((2*N71+1.96^2+(1.96*SQRT((1.96^2+4*N71*(1-O71)))))/(2*($X71+(1.96^2))), 3)))</f>
        <v>-</v>
      </c>
      <c r="Q72" s="214" t="str">
        <f>IF(Q71="-","-",IF(ISBLANK(N71), "",ROUND((2*N71+1.96^2-(1.96*SQRT((1.96^2+4*N71*(1-Q71)))))/(2*($Y71+(1.96^2))), 3)))</f>
        <v>-</v>
      </c>
      <c r="R72" s="215" t="str">
        <f>IF(Q71="-","-",IF(ISBLANK(N71), "",ROUND((2*N71+1.96^2+(1.96*SQRT((1.96^2+4*N71*(1-Q71)))))/(2*($Y71+(1.96^2))), 3)))</f>
        <v>-</v>
      </c>
      <c r="S72" s="152"/>
      <c r="T72" s="214">
        <f>IF(T71="-","-",IF(ISBLANK(S71), "",ROUND((2*S71+1.96^2-(1.96*SQRT((1.96^2+4*S71*(1-T71)))))/(2*($X71+(1.96^2))), 3)))</f>
        <v>0.123</v>
      </c>
      <c r="U72" s="214">
        <f>IF(T71="-","-",IF(ISBLANK(S71), "",ROUND((2*S71+1.96^2+(1.96*SQRT((1.96^2+4*S71*(1-T71)))))/(2*($X71+(1.96^2))), 3)))</f>
        <v>0.23699999999999999</v>
      </c>
      <c r="V72" s="214">
        <f>IF(V71="-","-",IF(ISBLANK(S71), "",ROUND((2*S71+1.96^2-(1.96*SQRT((1.96^2+4*S71*(1-V71)))))/(2*($Y71+(1.96^2))), 3)))</f>
        <v>2.4E-2</v>
      </c>
      <c r="W72" s="215">
        <f>IF(V71="-","-",IF(ISBLANK(S71), "",ROUND((2*S71+1.96^2+(1.96*SQRT((1.96^2+4*S71*(1-V71)))))/(2*($Y71+(1.96^2))), 3)))</f>
        <v>4.9000000000000002E-2</v>
      </c>
      <c r="X72" s="152"/>
      <c r="Y72" s="181"/>
    </row>
    <row r="73" spans="1:25" s="63" customFormat="1" ht="14.25" customHeight="1" x14ac:dyDescent="0.25">
      <c r="A73" s="183" t="str">
        <f t="shared" ref="A73" si="35">CONCATENATE($C$5,C73)</f>
        <v>LondonOther CNS and intracranial tumours</v>
      </c>
      <c r="B73" s="62"/>
      <c r="C73" s="154" t="s">
        <v>17</v>
      </c>
      <c r="D73" s="152">
        <f>IF($C73="All tumours (excl. NMSC)", SUMIF(Malignant_EP_suppr!$A$2:$A$10,$C$5&amp;" Total",INDEX(Malignant_EP_suppr!$A$2:$H$10,0,MATCH(D$5,Malignant_EP_suppr!$A$2:$H$2,0))),IF($C73="All malignant tumours (excl. NMSC)",SUMIF(Malignant_EP_suppr!$A$2:$A$10,$C$5&amp;"Malignant",INDEX(Malignant_EP_suppr!$A$2:$H$10,0,MATCH(D$5,Malignant_EP_suppr!$A$2:$H$2,0))),VLOOKUP($A73,TumourType_EP_suppr!$A$5:$H$102,VLOOKUP(D$5,$AC$9:$AD$13,2),FALSE)))</f>
        <v>97</v>
      </c>
      <c r="E73" s="216">
        <f>IFERROR(IF(D73="&lt;5","-",D73/$X73),"-")</f>
        <v>0.56725146198830412</v>
      </c>
      <c r="F73" s="216"/>
      <c r="G73" s="216">
        <f>IFERROR(IF(D73="&lt;5","-",D73/$Y73),"-")</f>
        <v>0.10659340659340659</v>
      </c>
      <c r="H73" s="217"/>
      <c r="I73" s="152">
        <f>IF($C73="All tumours (excl. NMSC)", SUMIF(Malignant_EP_suppr!$A$2:$A$10,$C$5&amp;" Total",INDEX(Malignant_EP_suppr!$A$2:$H$10,0,MATCH(I$5,Malignant_EP_suppr!$A$2:$H$2,0))),IF($C73="All malignant tumours (excl. NMSC)",SUMIF(Malignant_EP_suppr!$A$2:$A$10,$C$5&amp;"Malignant",INDEX(Malignant_EP_suppr!$A$2:$H$10,0,MATCH(I$5,Malignant_EP_suppr!$A$2:$H$2,0))),VLOOKUP($A73,TumourType_EP_suppr!$A$5:$H$102,VLOOKUP(I$5,$AC$9:$AD$13,2),FALSE)))</f>
        <v>5</v>
      </c>
      <c r="J73" s="216">
        <f t="shared" si="1"/>
        <v>2.9239766081871343E-2</v>
      </c>
      <c r="K73" s="216"/>
      <c r="L73" s="216">
        <f>IFERROR(IF(I73="&lt;5","-",I73/$Y73),"-")</f>
        <v>5.4945054945054949E-3</v>
      </c>
      <c r="M73" s="221"/>
      <c r="N73" s="152">
        <f>IF($C73="All tumours (excl. NMSC)", SUMIF(Malignant_EP_suppr!$A$2:$A$10,$C$5&amp;" Total",INDEX(Malignant_EP_suppr!$A$2:$H$10,0,MATCH(N$5,Malignant_EP_suppr!$A$2:$H$2,0))),IF($C73="All malignant tumours (excl. NMSC)",SUMIF(Malignant_EP_suppr!$A$2:$A$10,$C$5&amp;"Malignant",INDEX(Malignant_EP_suppr!$A$2:$H$10,0,MATCH(N$5,Malignant_EP_suppr!$A$2:$H$2,0))),VLOOKUP($A73,TumourType_EP_suppr!$A$5:$H$102,VLOOKUP(N$5,$AC$9:$AD$13,2),FALSE)))</f>
        <v>6</v>
      </c>
      <c r="O73" s="216">
        <f t="shared" si="2"/>
        <v>3.5087719298245612E-2</v>
      </c>
      <c r="P73" s="216"/>
      <c r="Q73" s="216">
        <f>IFERROR(IF(N73="&lt;5","-",N73/$Y73),"-")</f>
        <v>6.5934065934065934E-3</v>
      </c>
      <c r="R73" s="217"/>
      <c r="S73" s="152">
        <f>IF($C73="All tumours (excl. NMSC)", SUMIF(Malignant_EP_suppr!$A$2:$A$10,$C$5&amp;" Total",INDEX(Malignant_EP_suppr!$A$2:$H$10,0,MATCH(S$5,Malignant_EP_suppr!$A$2:$H$2,0))),IF($C73="All malignant tumours (excl. NMSC)",SUMIF(Malignant_EP_suppr!$A$2:$A$10,$C$5&amp;"Malignant",INDEX(Malignant_EP_suppr!$A$2:$H$10,0,MATCH(S$5,Malignant_EP_suppr!$A$2:$H$2,0))),VLOOKUP($A73,TumourType_EP_suppr!$A$5:$H$102,VLOOKUP(S$5,$AC$9:$AD$13,2),FALSE)))</f>
        <v>63</v>
      </c>
      <c r="T73" s="216">
        <f t="shared" si="3"/>
        <v>0.36842105263157893</v>
      </c>
      <c r="U73" s="216"/>
      <c r="V73" s="216">
        <f>IFERROR(IF(S73="&lt;5","-",S73/$Y73),"-")</f>
        <v>6.9230769230769235E-2</v>
      </c>
      <c r="W73" s="221"/>
      <c r="X73" s="152">
        <f>IF($C73="All tumours (excl. NMSC)", SUMIF(Malignant_EP_suppr!$A$2:$A$10,$C$5&amp;" Total",INDEX(Malignant_EP_suppr!$A$2:$H$10,0,MATCH(X$5,Malignant_EP_suppr!$A$2:$H$2,0))),IF($C73="All malignant tumours (excl. NMSC)",SUMIF(Malignant_EP_suppr!$A$2:$A$10,$C$5&amp;"Malignant",INDEX(Malignant_EP_suppr!$A$2:$H$10,0,MATCH(X$5,Malignant_EP_suppr!$A$2:$H$2,0))),VLOOKUP($A73,TumourType_EP_suppr!$A$5:$H$102,VLOOKUP(X$5,$AC$9:$AD$13,2),FALSE)))</f>
        <v>171</v>
      </c>
      <c r="Y73" s="180">
        <f>IFERROR(IF($C73="All tumours (excl. NMSC)", VLOOKUP($Z73,Malignant_all_suppr!$A$4:$D$10,4,FALSE),IF($C73="All malignant tumours (excl. NMSC)",VLOOKUP($Z73,Malignant_all_suppr!$A$4:$D$10,4,FALSE),VLOOKUP($A73,TumourType_all_suppr!$A$4:$D$101,4,FALSE))),0)</f>
        <v>910</v>
      </c>
    </row>
    <row r="74" spans="1:25" s="63" customFormat="1" ht="14.25" customHeight="1" x14ac:dyDescent="0.25">
      <c r="A74" s="183"/>
      <c r="B74" s="62"/>
      <c r="C74" s="154"/>
      <c r="D74" s="152"/>
      <c r="E74" s="214">
        <f>IF(E73="-","-",IF(ISBLANK(D73), "",ROUND((2*D73+1.96^2-(1.96*SQRT((1.96^2+4*D73*(1-E73)))))/(2*($X73+(1.96^2))), 3)))</f>
        <v>0.49199999999999999</v>
      </c>
      <c r="F74" s="214">
        <f>IF(E73="-","-",IF(ISBLANK(D73), "",ROUND((2*D73+1.96^2+(1.96*SQRT((1.96^2+4*D73*(1-E73)))))/(2*($X73+(1.96^2))), 3)))</f>
        <v>0.63900000000000001</v>
      </c>
      <c r="G74" s="214">
        <f>IF(G73="-","-",IF(ISBLANK(D73), "",ROUND((2*D73+1.96^2-(1.96*SQRT((1.96^2+4*D73*(1-G73)))))/(2*($Y73+(1.96^2))), 3)))</f>
        <v>8.7999999999999995E-2</v>
      </c>
      <c r="H74" s="215">
        <f>IF(G73="-","-",IF(ISBLANK(D73), "",ROUND((2*D73+1.96^2+(1.96*SQRT((1.96^2+4*D73*(1-G73)))))/(2*($Y73+(1.96^2))), 3)))</f>
        <v>0.128</v>
      </c>
      <c r="I74" s="152"/>
      <c r="J74" s="214">
        <f>IF(J73="-","-",IF(ISBLANK(I73), "",ROUND((2*I73+1.96^2-(1.96*SQRT((1.96^2+4*I73*(1-J73)))))/(2*($X73+(1.96^2))), 3)))</f>
        <v>1.2999999999999999E-2</v>
      </c>
      <c r="K74" s="214">
        <f>IF(J73="-","-",IF(ISBLANK(I73), "",ROUND((2*I73+1.96^2+(1.96*SQRT((1.96^2+4*I73*(1-J73)))))/(2*($X73+(1.96^2))), 3)))</f>
        <v>6.7000000000000004E-2</v>
      </c>
      <c r="L74" s="214">
        <f>IF(L73="-","-",IF(ISBLANK(I73), "",ROUND((2*I73+1.96^2-(1.96*SQRT((1.96^2+4*I73*(1-L73)))))/(2*($Y73+(1.96^2))), 3)))</f>
        <v>2E-3</v>
      </c>
      <c r="M74" s="215">
        <f>IF(L73="-","-",IF(ISBLANK(I73), "",ROUND((2*I73+1.96^2+(1.96*SQRT((1.96^2+4*I73*(1-L73)))))/(2*($Y73+(1.96^2))), 3)))</f>
        <v>1.2999999999999999E-2</v>
      </c>
      <c r="N74" s="152"/>
      <c r="O74" s="214">
        <f>IF(O73="-","-",IF(ISBLANK(N73), "",ROUND((2*N73+1.96^2-(1.96*SQRT((1.96^2+4*N73*(1-O73)))))/(2*($X73+(1.96^2))), 3)))</f>
        <v>1.6E-2</v>
      </c>
      <c r="P74" s="214">
        <f>IF(O73="-","-",IF(ISBLANK(N73), "",ROUND((2*N73+1.96^2+(1.96*SQRT((1.96^2+4*N73*(1-O73)))))/(2*($X73+(1.96^2))), 3)))</f>
        <v>7.3999999999999996E-2</v>
      </c>
      <c r="Q74" s="214">
        <f>IF(Q73="-","-",IF(ISBLANK(N73), "",ROUND((2*N73+1.96^2-(1.96*SQRT((1.96^2+4*N73*(1-Q73)))))/(2*($Y73+(1.96^2))), 3)))</f>
        <v>3.0000000000000001E-3</v>
      </c>
      <c r="R74" s="215">
        <f>IF(Q73="-","-",IF(ISBLANK(N73), "",ROUND((2*N73+1.96^2+(1.96*SQRT((1.96^2+4*N73*(1-Q73)))))/(2*($Y73+(1.96^2))), 3)))</f>
        <v>1.4E-2</v>
      </c>
      <c r="S74" s="152"/>
      <c r="T74" s="214">
        <f>IF(T73="-","-",IF(ISBLANK(S73), "",ROUND((2*S73+1.96^2-(1.96*SQRT((1.96^2+4*S73*(1-T73)))))/(2*($X73+(1.96^2))), 3)))</f>
        <v>0.3</v>
      </c>
      <c r="U74" s="214">
        <f>IF(T73="-","-",IF(ISBLANK(S73), "",ROUND((2*S73+1.96^2+(1.96*SQRT((1.96^2+4*S73*(1-T73)))))/(2*($X73+(1.96^2))), 3)))</f>
        <v>0.443</v>
      </c>
      <c r="V74" s="214">
        <f>IF(V73="-","-",IF(ISBLANK(S73), "",ROUND((2*S73+1.96^2-(1.96*SQRT((1.96^2+4*S73*(1-V73)))))/(2*($Y73+(1.96^2))), 3)))</f>
        <v>5.3999999999999999E-2</v>
      </c>
      <c r="W74" s="215">
        <f>IF(V73="-","-",IF(ISBLANK(S73), "",ROUND((2*S73+1.96^2+(1.96*SQRT((1.96^2+4*S73*(1-V73)))))/(2*($Y73+(1.96^2))), 3)))</f>
        <v>8.7999999999999995E-2</v>
      </c>
      <c r="X74" s="152"/>
      <c r="Y74" s="181"/>
    </row>
    <row r="75" spans="1:25" s="63" customFormat="1" ht="14.25" customHeight="1" x14ac:dyDescent="0.25">
      <c r="A75" s="183" t="str">
        <f t="shared" ref="A75" si="36">CONCATENATE($C$5,C75)</f>
        <v>LondonOther haematological malignancies</v>
      </c>
      <c r="B75" s="62"/>
      <c r="C75" s="154" t="s">
        <v>36</v>
      </c>
      <c r="D75" s="152">
        <f>IF($C75="All tumours (excl. NMSC)", SUMIF(Malignant_EP_suppr!$A$2:$A$10,$C$5&amp;" Total",INDEX(Malignant_EP_suppr!$A$2:$H$10,0,MATCH(D$5,Malignant_EP_suppr!$A$2:$H$2,0))),IF($C75="All malignant tumours (excl. NMSC)",SUMIF(Malignant_EP_suppr!$A$2:$A$10,$C$5&amp;"Malignant",INDEX(Malignant_EP_suppr!$A$2:$H$10,0,MATCH(D$5,Malignant_EP_suppr!$A$2:$H$2,0))),VLOOKUP($A75,TumourType_EP_suppr!$A$5:$H$102,VLOOKUP(D$5,$AC$9:$AD$13,2),FALSE)))</f>
        <v>335</v>
      </c>
      <c r="E75" s="216">
        <f>IFERROR(IF(D75="&lt;5","-",D75/$X75),"-")</f>
        <v>0.81310679611650483</v>
      </c>
      <c r="F75" s="216"/>
      <c r="G75" s="216">
        <f>IFERROR(IF(D75="&lt;5","-",D75/$Y75),"-")</f>
        <v>0.26778577138289367</v>
      </c>
      <c r="H75" s="217"/>
      <c r="I75" s="152">
        <f>IF($C75="All tumours (excl. NMSC)", SUMIF(Malignant_EP_suppr!$A$2:$A$10,$C$5&amp;" Total",INDEX(Malignant_EP_suppr!$A$2:$H$10,0,MATCH(I$5,Malignant_EP_suppr!$A$2:$H$2,0))),IF($C75="All malignant tumours (excl. NMSC)",SUMIF(Malignant_EP_suppr!$A$2:$A$10,$C$5&amp;"Malignant",INDEX(Malignant_EP_suppr!$A$2:$H$10,0,MATCH(I$5,Malignant_EP_suppr!$A$2:$H$2,0))),VLOOKUP($A75,TumourType_EP_suppr!$A$5:$H$102,VLOOKUP(I$5,$AC$9:$AD$13,2),FALSE)))</f>
        <v>12</v>
      </c>
      <c r="J75" s="216">
        <f t="shared" si="1"/>
        <v>2.9126213592233011E-2</v>
      </c>
      <c r="K75" s="216"/>
      <c r="L75" s="216">
        <f>IFERROR(IF(I75="&lt;5","-",I75/$Y75),"-")</f>
        <v>9.5923261390887284E-3</v>
      </c>
      <c r="M75" s="221"/>
      <c r="N75" s="152">
        <f>IF($C75="All tumours (excl. NMSC)", SUMIF(Malignant_EP_suppr!$A$2:$A$10,$C$5&amp;" Total",INDEX(Malignant_EP_suppr!$A$2:$H$10,0,MATCH(N$5,Malignant_EP_suppr!$A$2:$H$2,0))),IF($C75="All malignant tumours (excl. NMSC)",SUMIF(Malignant_EP_suppr!$A$2:$A$10,$C$5&amp;"Malignant",INDEX(Malignant_EP_suppr!$A$2:$H$10,0,MATCH(N$5,Malignant_EP_suppr!$A$2:$H$2,0))),VLOOKUP($A75,TumourType_EP_suppr!$A$5:$H$102,VLOOKUP(N$5,$AC$9:$AD$13,2),FALSE)))</f>
        <v>16</v>
      </c>
      <c r="O75" s="216">
        <f t="shared" si="2"/>
        <v>3.8834951456310676E-2</v>
      </c>
      <c r="P75" s="216"/>
      <c r="Q75" s="216">
        <f>IFERROR(IF(N75="&lt;5","-",N75/$Y75),"-")</f>
        <v>1.2789768185451638E-2</v>
      </c>
      <c r="R75" s="217"/>
      <c r="S75" s="152">
        <f>IF($C75="All tumours (excl. NMSC)", SUMIF(Malignant_EP_suppr!$A$2:$A$10,$C$5&amp;" Total",INDEX(Malignant_EP_suppr!$A$2:$H$10,0,MATCH(S$5,Malignant_EP_suppr!$A$2:$H$2,0))),IF($C75="All malignant tumours (excl. NMSC)",SUMIF(Malignant_EP_suppr!$A$2:$A$10,$C$5&amp;"Malignant",INDEX(Malignant_EP_suppr!$A$2:$H$10,0,MATCH(S$5,Malignant_EP_suppr!$A$2:$H$2,0))),VLOOKUP($A75,TumourType_EP_suppr!$A$5:$H$102,VLOOKUP(S$5,$AC$9:$AD$13,2),FALSE)))</f>
        <v>49</v>
      </c>
      <c r="T75" s="216">
        <f t="shared" si="3"/>
        <v>0.11893203883495146</v>
      </c>
      <c r="U75" s="216"/>
      <c r="V75" s="216">
        <f>IFERROR(IF(S75="&lt;5","-",S75/$Y75),"-")</f>
        <v>3.9168665067945641E-2</v>
      </c>
      <c r="W75" s="221"/>
      <c r="X75" s="152">
        <f>IF($C75="All tumours (excl. NMSC)", SUMIF(Malignant_EP_suppr!$A$2:$A$10,$C$5&amp;" Total",INDEX(Malignant_EP_suppr!$A$2:$H$10,0,MATCH(X$5,Malignant_EP_suppr!$A$2:$H$2,0))),IF($C75="All malignant tumours (excl. NMSC)",SUMIF(Malignant_EP_suppr!$A$2:$A$10,$C$5&amp;"Malignant",INDEX(Malignant_EP_suppr!$A$2:$H$10,0,MATCH(X$5,Malignant_EP_suppr!$A$2:$H$2,0))),VLOOKUP($A75,TumourType_EP_suppr!$A$5:$H$102,VLOOKUP(X$5,$AC$9:$AD$13,2),FALSE)))</f>
        <v>412</v>
      </c>
      <c r="Y75" s="180">
        <f>IFERROR(IF($C75="All tumours (excl. NMSC)", VLOOKUP($Z75,Malignant_all_suppr!$A$4:$D$10,4,FALSE),IF($C75="All malignant tumours (excl. NMSC)",VLOOKUP($Z75,Malignant_all_suppr!$A$4:$D$10,4,FALSE),VLOOKUP($A75,TumourType_all_suppr!$A$4:$D$101,4,FALSE))),0)</f>
        <v>1251</v>
      </c>
    </row>
    <row r="76" spans="1:25" s="63" customFormat="1" ht="14.25" customHeight="1" x14ac:dyDescent="0.25">
      <c r="A76" s="183"/>
      <c r="B76" s="62"/>
      <c r="C76" s="154"/>
      <c r="D76" s="152"/>
      <c r="E76" s="214">
        <f>IF(E75="-","-",IF(ISBLANK(D75), "",ROUND((2*D75+1.96^2-(1.96*SQRT((1.96^2+4*D75*(1-E75)))))/(2*($X75+(1.96^2))), 3)))</f>
        <v>0.77300000000000002</v>
      </c>
      <c r="F76" s="214">
        <f>IF(E75="-","-",IF(ISBLANK(D75), "",ROUND((2*D75+1.96^2+(1.96*SQRT((1.96^2+4*D75*(1-E75)))))/(2*($X75+(1.96^2))), 3)))</f>
        <v>0.84799999999999998</v>
      </c>
      <c r="G76" s="214">
        <f>IF(G75="-","-",IF(ISBLANK(D75), "",ROUND((2*D75+1.96^2-(1.96*SQRT((1.96^2+4*D75*(1-G75)))))/(2*($Y75+(1.96^2))), 3)))</f>
        <v>0.24399999999999999</v>
      </c>
      <c r="H76" s="215">
        <f>IF(G75="-","-",IF(ISBLANK(D75), "",ROUND((2*D75+1.96^2+(1.96*SQRT((1.96^2+4*D75*(1-G75)))))/(2*($Y75+(1.96^2))), 3)))</f>
        <v>0.29299999999999998</v>
      </c>
      <c r="I76" s="152"/>
      <c r="J76" s="214">
        <f>IF(J75="-","-",IF(ISBLANK(I75), "",ROUND((2*I75+1.96^2-(1.96*SQRT((1.96^2+4*I75*(1-J75)))))/(2*($X75+(1.96^2))), 3)))</f>
        <v>1.7000000000000001E-2</v>
      </c>
      <c r="K76" s="214">
        <f>IF(J75="-","-",IF(ISBLANK(I75), "",ROUND((2*I75+1.96^2+(1.96*SQRT((1.96^2+4*I75*(1-J75)))))/(2*($X75+(1.96^2))), 3)))</f>
        <v>0.05</v>
      </c>
      <c r="L76" s="214">
        <f>IF(L75="-","-",IF(ISBLANK(I75), "",ROUND((2*I75+1.96^2-(1.96*SQRT((1.96^2+4*I75*(1-L75)))))/(2*($Y75+(1.96^2))), 3)))</f>
        <v>5.0000000000000001E-3</v>
      </c>
      <c r="M76" s="215">
        <f>IF(L75="-","-",IF(ISBLANK(I75), "",ROUND((2*I75+1.96^2+(1.96*SQRT((1.96^2+4*I75*(1-L75)))))/(2*($Y75+(1.96^2))), 3)))</f>
        <v>1.7000000000000001E-2</v>
      </c>
      <c r="N76" s="152"/>
      <c r="O76" s="214">
        <f>IF(O75="-","-",IF(ISBLANK(N75), "",ROUND((2*N75+1.96^2-(1.96*SQRT((1.96^2+4*N75*(1-O75)))))/(2*($X75+(1.96^2))), 3)))</f>
        <v>2.4E-2</v>
      </c>
      <c r="P76" s="214">
        <f>IF(O75="-","-",IF(ISBLANK(N75), "",ROUND((2*N75+1.96^2+(1.96*SQRT((1.96^2+4*N75*(1-O75)))))/(2*($X75+(1.96^2))), 3)))</f>
        <v>6.2E-2</v>
      </c>
      <c r="Q76" s="214">
        <f>IF(Q75="-","-",IF(ISBLANK(N75), "",ROUND((2*N75+1.96^2-(1.96*SQRT((1.96^2+4*N75*(1-Q75)))))/(2*($Y75+(1.96^2))), 3)))</f>
        <v>8.0000000000000002E-3</v>
      </c>
      <c r="R76" s="215">
        <f>IF(Q75="-","-",IF(ISBLANK(N75), "",ROUND((2*N75+1.96^2+(1.96*SQRT((1.96^2+4*N75*(1-Q75)))))/(2*($Y75+(1.96^2))), 3)))</f>
        <v>2.1000000000000001E-2</v>
      </c>
      <c r="S76" s="152"/>
      <c r="T76" s="214">
        <f>IF(T75="-","-",IF(ISBLANK(S75), "",ROUND((2*S75+1.96^2-(1.96*SQRT((1.96^2+4*S75*(1-T75)))))/(2*($X75+(1.96^2))), 3)))</f>
        <v>9.0999999999999998E-2</v>
      </c>
      <c r="U76" s="214">
        <f>IF(T75="-","-",IF(ISBLANK(S75), "",ROUND((2*S75+1.96^2+(1.96*SQRT((1.96^2+4*S75*(1-T75)))))/(2*($X75+(1.96^2))), 3)))</f>
        <v>0.154</v>
      </c>
      <c r="V76" s="214">
        <f>IF(V75="-","-",IF(ISBLANK(S75), "",ROUND((2*S75+1.96^2-(1.96*SQRT((1.96^2+4*S75*(1-V75)))))/(2*($Y75+(1.96^2))), 3)))</f>
        <v>0.03</v>
      </c>
      <c r="W76" s="215">
        <f>IF(V75="-","-",IF(ISBLANK(S75), "",ROUND((2*S75+1.96^2+(1.96*SQRT((1.96^2+4*S75*(1-V75)))))/(2*($Y75+(1.96^2))), 3)))</f>
        <v>5.0999999999999997E-2</v>
      </c>
      <c r="X76" s="152"/>
      <c r="Y76" s="181"/>
    </row>
    <row r="77" spans="1:25" s="63" customFormat="1" ht="14.25" customHeight="1" x14ac:dyDescent="0.25">
      <c r="A77" s="183" t="str">
        <f t="shared" ref="A77" si="37">CONCATENATE($C$5,C77)</f>
        <v>LondonOther malignant neoplasms</v>
      </c>
      <c r="B77" s="62"/>
      <c r="C77" s="154" t="s">
        <v>44</v>
      </c>
      <c r="D77" s="152">
        <f>IF($C77="All tumours (excl. NMSC)", SUMIF(Malignant_EP_suppr!$A$2:$A$10,$C$5&amp;" Total",INDEX(Malignant_EP_suppr!$A$2:$H$10,0,MATCH(D$5,Malignant_EP_suppr!$A$2:$H$2,0))),IF($C77="All malignant tumours (excl. NMSC)",SUMIF(Malignant_EP_suppr!$A$2:$A$10,$C$5&amp;"Malignant",INDEX(Malignant_EP_suppr!$A$2:$H$10,0,MATCH(D$5,Malignant_EP_suppr!$A$2:$H$2,0))),VLOOKUP($A77,TumourType_EP_suppr!$A$5:$H$102,VLOOKUP(D$5,$AC$9:$AD$13,2),FALSE)))</f>
        <v>874</v>
      </c>
      <c r="E77" s="216">
        <f>IFERROR(IF(D77="&lt;5","-",D77/$X77),"-")</f>
        <v>0.79166666666666663</v>
      </c>
      <c r="F77" s="216"/>
      <c r="G77" s="216">
        <f>IFERROR(IF(D77="&lt;5","-",D77/$Y77),"-")</f>
        <v>0.20814479638009051</v>
      </c>
      <c r="H77" s="217"/>
      <c r="I77" s="152">
        <f>IF($C77="All tumours (excl. NMSC)", SUMIF(Malignant_EP_suppr!$A$2:$A$10,$C$5&amp;" Total",INDEX(Malignant_EP_suppr!$A$2:$H$10,0,MATCH(I$5,Malignant_EP_suppr!$A$2:$H$2,0))),IF($C77="All malignant tumours (excl. NMSC)",SUMIF(Malignant_EP_suppr!$A$2:$A$10,$C$5&amp;"Malignant",INDEX(Malignant_EP_suppr!$A$2:$H$10,0,MATCH(I$5,Malignant_EP_suppr!$A$2:$H$2,0))),VLOOKUP($A77,TumourType_EP_suppr!$A$5:$H$102,VLOOKUP(I$5,$AC$9:$AD$13,2),FALSE)))</f>
        <v>34</v>
      </c>
      <c r="J77" s="216">
        <f t="shared" si="1"/>
        <v>3.0797101449275364E-2</v>
      </c>
      <c r="K77" s="216"/>
      <c r="L77" s="216">
        <f>IFERROR(IF(I77="&lt;5","-",I77/$Y77),"-")</f>
        <v>8.0971659919028341E-3</v>
      </c>
      <c r="M77" s="221"/>
      <c r="N77" s="152">
        <f>IF($C77="All tumours (excl. NMSC)", SUMIF(Malignant_EP_suppr!$A$2:$A$10,$C$5&amp;" Total",INDEX(Malignant_EP_suppr!$A$2:$H$10,0,MATCH(N$5,Malignant_EP_suppr!$A$2:$H$2,0))),IF($C77="All malignant tumours (excl. NMSC)",SUMIF(Malignant_EP_suppr!$A$2:$A$10,$C$5&amp;"Malignant",INDEX(Malignant_EP_suppr!$A$2:$H$10,0,MATCH(N$5,Malignant_EP_suppr!$A$2:$H$2,0))),VLOOKUP($A77,TumourType_EP_suppr!$A$5:$H$102,VLOOKUP(N$5,$AC$9:$AD$13,2),FALSE)))</f>
        <v>29</v>
      </c>
      <c r="O77" s="216">
        <f t="shared" si="2"/>
        <v>2.6268115942028984E-2</v>
      </c>
      <c r="P77" s="216"/>
      <c r="Q77" s="216">
        <f>IFERROR(IF(N77="&lt;5","-",N77/$Y77),"-")</f>
        <v>6.9064062872112404E-3</v>
      </c>
      <c r="R77" s="217"/>
      <c r="S77" s="152">
        <f>IF($C77="All tumours (excl. NMSC)", SUMIF(Malignant_EP_suppr!$A$2:$A$10,$C$5&amp;" Total",INDEX(Malignant_EP_suppr!$A$2:$H$10,0,MATCH(S$5,Malignant_EP_suppr!$A$2:$H$2,0))),IF($C77="All malignant tumours (excl. NMSC)",SUMIF(Malignant_EP_suppr!$A$2:$A$10,$C$5&amp;"Malignant",INDEX(Malignant_EP_suppr!$A$2:$H$10,0,MATCH(S$5,Malignant_EP_suppr!$A$2:$H$2,0))),VLOOKUP($A77,TumourType_EP_suppr!$A$5:$H$102,VLOOKUP(S$5,$AC$9:$AD$13,2),FALSE)))</f>
        <v>167</v>
      </c>
      <c r="T77" s="216">
        <f t="shared" si="3"/>
        <v>0.15126811594202899</v>
      </c>
      <c r="U77" s="216"/>
      <c r="V77" s="216">
        <f>IFERROR(IF(S77="&lt;5","-",S77/$Y77),"-")</f>
        <v>3.9771374136699213E-2</v>
      </c>
      <c r="W77" s="221"/>
      <c r="X77" s="152">
        <f>IF($C77="All tumours (excl. NMSC)", SUMIF(Malignant_EP_suppr!$A$2:$A$10,$C$5&amp;" Total",INDEX(Malignant_EP_suppr!$A$2:$H$10,0,MATCH(X$5,Malignant_EP_suppr!$A$2:$H$2,0))),IF($C77="All malignant tumours (excl. NMSC)",SUMIF(Malignant_EP_suppr!$A$2:$A$10,$C$5&amp;"Malignant",INDEX(Malignant_EP_suppr!$A$2:$H$10,0,MATCH(X$5,Malignant_EP_suppr!$A$2:$H$2,0))),VLOOKUP($A77,TumourType_EP_suppr!$A$5:$H$102,VLOOKUP(X$5,$AC$9:$AD$13,2),FALSE)))</f>
        <v>1104</v>
      </c>
      <c r="Y77" s="180">
        <f>IFERROR(IF($C77="All tumours (excl. NMSC)", VLOOKUP($Z77,Malignant_all_suppr!$A$4:$D$10,4,FALSE),IF($C77="All malignant tumours (excl. NMSC)",VLOOKUP($Z77,Malignant_all_suppr!$A$4:$D$10,4,FALSE),VLOOKUP($A77,TumourType_all_suppr!$A$4:$D$101,4,FALSE))),0)</f>
        <v>4199</v>
      </c>
    </row>
    <row r="78" spans="1:25" s="63" customFormat="1" ht="14.25" customHeight="1" x14ac:dyDescent="0.25">
      <c r="A78" s="183"/>
      <c r="B78" s="62"/>
      <c r="C78" s="154"/>
      <c r="D78" s="152"/>
      <c r="E78" s="214">
        <f>IF(E77="-","-",IF(ISBLANK(D77), "",ROUND((2*D77+1.96^2-(1.96*SQRT((1.96^2+4*D77*(1-E77)))))/(2*($X77+(1.96^2))), 3)))</f>
        <v>0.76700000000000002</v>
      </c>
      <c r="F78" s="214">
        <f>IF(E77="-","-",IF(ISBLANK(D77), "",ROUND((2*D77+1.96^2+(1.96*SQRT((1.96^2+4*D77*(1-E77)))))/(2*($X77+(1.96^2))), 3)))</f>
        <v>0.81499999999999995</v>
      </c>
      <c r="G78" s="214">
        <f>IF(G77="-","-",IF(ISBLANK(D77), "",ROUND((2*D77+1.96^2-(1.96*SQRT((1.96^2+4*D77*(1-G77)))))/(2*($Y77+(1.96^2))), 3)))</f>
        <v>0.19600000000000001</v>
      </c>
      <c r="H78" s="215">
        <f>IF(G77="-","-",IF(ISBLANK(D77), "",ROUND((2*D77+1.96^2+(1.96*SQRT((1.96^2+4*D77*(1-G77)))))/(2*($Y77+(1.96^2))), 3)))</f>
        <v>0.221</v>
      </c>
      <c r="I78" s="152"/>
      <c r="J78" s="214">
        <f>IF(J77="-","-",IF(ISBLANK(I77), "",ROUND((2*I77+1.96^2-(1.96*SQRT((1.96^2+4*I77*(1-J77)))))/(2*($X77+(1.96^2))), 3)))</f>
        <v>2.1999999999999999E-2</v>
      </c>
      <c r="K78" s="214">
        <f>IF(J77="-","-",IF(ISBLANK(I77), "",ROUND((2*I77+1.96^2+(1.96*SQRT((1.96^2+4*I77*(1-J77)))))/(2*($X77+(1.96^2))), 3)))</f>
        <v>4.2999999999999997E-2</v>
      </c>
      <c r="L78" s="214">
        <f>IF(L77="-","-",IF(ISBLANK(I77), "",ROUND((2*I77+1.96^2-(1.96*SQRT((1.96^2+4*I77*(1-L77)))))/(2*($Y77+(1.96^2))), 3)))</f>
        <v>6.0000000000000001E-3</v>
      </c>
      <c r="M78" s="215">
        <f>IF(L77="-","-",IF(ISBLANK(I77), "",ROUND((2*I77+1.96^2+(1.96*SQRT((1.96^2+4*I77*(1-L77)))))/(2*($Y77+(1.96^2))), 3)))</f>
        <v>1.0999999999999999E-2</v>
      </c>
      <c r="N78" s="152"/>
      <c r="O78" s="214">
        <f>IF(O77="-","-",IF(ISBLANK(N77), "",ROUND((2*N77+1.96^2-(1.96*SQRT((1.96^2+4*N77*(1-O77)))))/(2*($X77+(1.96^2))), 3)))</f>
        <v>1.7999999999999999E-2</v>
      </c>
      <c r="P78" s="214">
        <f>IF(O77="-","-",IF(ISBLANK(N77), "",ROUND((2*N77+1.96^2+(1.96*SQRT((1.96^2+4*N77*(1-O77)))))/(2*($X77+(1.96^2))), 3)))</f>
        <v>3.6999999999999998E-2</v>
      </c>
      <c r="Q78" s="214">
        <f>IF(Q77="-","-",IF(ISBLANK(N77), "",ROUND((2*N77+1.96^2-(1.96*SQRT((1.96^2+4*N77*(1-Q77)))))/(2*($Y77+(1.96^2))), 3)))</f>
        <v>5.0000000000000001E-3</v>
      </c>
      <c r="R78" s="215">
        <f>IF(Q77="-","-",IF(ISBLANK(N77), "",ROUND((2*N77+1.96^2+(1.96*SQRT((1.96^2+4*N77*(1-Q77)))))/(2*($Y77+(1.96^2))), 3)))</f>
        <v>0.01</v>
      </c>
      <c r="S78" s="152"/>
      <c r="T78" s="214">
        <f>IF(T77="-","-",IF(ISBLANK(S77), "",ROUND((2*S77+1.96^2-(1.96*SQRT((1.96^2+4*S77*(1-T77)))))/(2*($X77+(1.96^2))), 3)))</f>
        <v>0.13100000000000001</v>
      </c>
      <c r="U78" s="214">
        <f>IF(T77="-","-",IF(ISBLANK(S77), "",ROUND((2*S77+1.96^2+(1.96*SQRT((1.96^2+4*S77*(1-T77)))))/(2*($X77+(1.96^2))), 3)))</f>
        <v>0.17399999999999999</v>
      </c>
      <c r="V78" s="214">
        <f>IF(V77="-","-",IF(ISBLANK(S77), "",ROUND((2*S77+1.96^2-(1.96*SQRT((1.96^2+4*S77*(1-V77)))))/(2*($Y77+(1.96^2))), 3)))</f>
        <v>3.4000000000000002E-2</v>
      </c>
      <c r="W78" s="215">
        <f>IF(V77="-","-",IF(ISBLANK(S77), "",ROUND((2*S77+1.96^2+(1.96*SQRT((1.96^2+4*S77*(1-V77)))))/(2*($Y77+(1.96^2))), 3)))</f>
        <v>4.5999999999999999E-2</v>
      </c>
      <c r="X78" s="152"/>
      <c r="Y78" s="181"/>
    </row>
    <row r="79" spans="1:25" s="63" customFormat="1" ht="14.25" customHeight="1" x14ac:dyDescent="0.25">
      <c r="A79" s="183" t="str">
        <f t="shared" ref="A79" si="38">CONCATENATE($C$5,C79)</f>
        <v>LondonOvary</v>
      </c>
      <c r="B79" s="62"/>
      <c r="C79" s="154" t="s">
        <v>45</v>
      </c>
      <c r="D79" s="152">
        <f>IF($C79="All tumours (excl. NMSC)", SUMIF(Malignant_EP_suppr!$A$2:$A$10,$C$5&amp;" Total",INDEX(Malignant_EP_suppr!$A$2:$H$10,0,MATCH(D$5,Malignant_EP_suppr!$A$2:$H$2,0))),IF($C79="All malignant tumours (excl. NMSC)",SUMIF(Malignant_EP_suppr!$A$2:$A$10,$C$5&amp;"Malignant",INDEX(Malignant_EP_suppr!$A$2:$H$10,0,MATCH(D$5,Malignant_EP_suppr!$A$2:$H$2,0))),VLOOKUP($A79,TumourType_EP_suppr!$A$5:$H$102,VLOOKUP(D$5,$AC$9:$AD$13,2),FALSE)))</f>
        <v>1242</v>
      </c>
      <c r="E79" s="216">
        <f>IFERROR(IF(D79="&lt;5","-",D79/$X79),"-")</f>
        <v>0.81980198019801975</v>
      </c>
      <c r="F79" s="216"/>
      <c r="G79" s="216">
        <f>IFERROR(IF(D79="&lt;5","-",D79/$Y79),"-")</f>
        <v>0.23612167300380227</v>
      </c>
      <c r="H79" s="217"/>
      <c r="I79" s="152">
        <f>IF($C79="All tumours (excl. NMSC)", SUMIF(Malignant_EP_suppr!$A$2:$A$10,$C$5&amp;" Total",INDEX(Malignant_EP_suppr!$A$2:$H$10,0,MATCH(I$5,Malignant_EP_suppr!$A$2:$H$2,0))),IF($C79="All malignant tumours (excl. NMSC)",SUMIF(Malignant_EP_suppr!$A$2:$A$10,$C$5&amp;"Malignant",INDEX(Malignant_EP_suppr!$A$2:$H$10,0,MATCH(I$5,Malignant_EP_suppr!$A$2:$H$2,0))),VLOOKUP($A79,TumourType_EP_suppr!$A$5:$H$102,VLOOKUP(I$5,$AC$9:$AD$13,2),FALSE)))</f>
        <v>44</v>
      </c>
      <c r="J79" s="216">
        <f t="shared" si="1"/>
        <v>2.9042904290429043E-2</v>
      </c>
      <c r="K79" s="216"/>
      <c r="L79" s="216">
        <f>IFERROR(IF(I79="&lt;5","-",I79/$Y79),"-")</f>
        <v>8.3650190114068438E-3</v>
      </c>
      <c r="M79" s="221"/>
      <c r="N79" s="152">
        <f>IF($C79="All tumours (excl. NMSC)", SUMIF(Malignant_EP_suppr!$A$2:$A$10,$C$5&amp;" Total",INDEX(Malignant_EP_suppr!$A$2:$H$10,0,MATCH(N$5,Malignant_EP_suppr!$A$2:$H$2,0))),IF($C79="All malignant tumours (excl. NMSC)",SUMIF(Malignant_EP_suppr!$A$2:$A$10,$C$5&amp;"Malignant",INDEX(Malignant_EP_suppr!$A$2:$H$10,0,MATCH(N$5,Malignant_EP_suppr!$A$2:$H$2,0))),VLOOKUP($A79,TumourType_EP_suppr!$A$5:$H$102,VLOOKUP(N$5,$AC$9:$AD$13,2),FALSE)))</f>
        <v>49</v>
      </c>
      <c r="O79" s="216">
        <f t="shared" si="2"/>
        <v>3.2343234323432342E-2</v>
      </c>
      <c r="P79" s="216"/>
      <c r="Q79" s="216">
        <f>IFERROR(IF(N79="&lt;5","-",N79/$Y79),"-")</f>
        <v>9.3155893536121664E-3</v>
      </c>
      <c r="R79" s="217"/>
      <c r="S79" s="152">
        <f>IF($C79="All tumours (excl. NMSC)", SUMIF(Malignant_EP_suppr!$A$2:$A$10,$C$5&amp;" Total",INDEX(Malignant_EP_suppr!$A$2:$H$10,0,MATCH(S$5,Malignant_EP_suppr!$A$2:$H$2,0))),IF($C79="All malignant tumours (excl. NMSC)",SUMIF(Malignant_EP_suppr!$A$2:$A$10,$C$5&amp;"Malignant",INDEX(Malignant_EP_suppr!$A$2:$H$10,0,MATCH(S$5,Malignant_EP_suppr!$A$2:$H$2,0))),VLOOKUP($A79,TumourType_EP_suppr!$A$5:$H$102,VLOOKUP(S$5,$AC$9:$AD$13,2),FALSE)))</f>
        <v>180</v>
      </c>
      <c r="T79" s="216">
        <f t="shared" si="3"/>
        <v>0.11881188118811881</v>
      </c>
      <c r="U79" s="216"/>
      <c r="V79" s="216">
        <f>IFERROR(IF(S79="&lt;5","-",S79/$Y79),"-")</f>
        <v>3.4220532319391636E-2</v>
      </c>
      <c r="W79" s="221"/>
      <c r="X79" s="152">
        <f>IF($C79="All tumours (excl. NMSC)", SUMIF(Malignant_EP_suppr!$A$2:$A$10,$C$5&amp;" Total",INDEX(Malignant_EP_suppr!$A$2:$H$10,0,MATCH(X$5,Malignant_EP_suppr!$A$2:$H$2,0))),IF($C79="All malignant tumours (excl. NMSC)",SUMIF(Malignant_EP_suppr!$A$2:$A$10,$C$5&amp;"Malignant",INDEX(Malignant_EP_suppr!$A$2:$H$10,0,MATCH(X$5,Malignant_EP_suppr!$A$2:$H$2,0))),VLOOKUP($A79,TumourType_EP_suppr!$A$5:$H$102,VLOOKUP(X$5,$AC$9:$AD$13,2),FALSE)))</f>
        <v>1515</v>
      </c>
      <c r="Y79" s="180">
        <f>IFERROR(IF($C79="All tumours (excl. NMSC)", VLOOKUP($Z79,Malignant_all_suppr!$A$4:$D$10,4,FALSE),IF($C79="All malignant tumours (excl. NMSC)",VLOOKUP($Z79,Malignant_all_suppr!$A$4:$D$10,4,FALSE),VLOOKUP($A79,TumourType_all_suppr!$A$4:$D$101,4,FALSE))),0)</f>
        <v>5260</v>
      </c>
    </row>
    <row r="80" spans="1:25" s="63" customFormat="1" ht="14.25" customHeight="1" x14ac:dyDescent="0.25">
      <c r="A80" s="183"/>
      <c r="B80" s="62"/>
      <c r="C80" s="154"/>
      <c r="D80" s="152"/>
      <c r="E80" s="214">
        <f>IF(E79="-","-",IF(ISBLANK(D79), "",ROUND((2*D79+1.96^2-(1.96*SQRT((1.96^2+4*D79*(1-E79)))))/(2*($X79+(1.96^2))), 3)))</f>
        <v>0.8</v>
      </c>
      <c r="F80" s="214">
        <f>IF(E79="-","-",IF(ISBLANK(D79), "",ROUND((2*D79+1.96^2+(1.96*SQRT((1.96^2+4*D79*(1-E79)))))/(2*($X79+(1.96^2))), 3)))</f>
        <v>0.83799999999999997</v>
      </c>
      <c r="G80" s="214">
        <f>IF(G79="-","-",IF(ISBLANK(D79), "",ROUND((2*D79+1.96^2-(1.96*SQRT((1.96^2+4*D79*(1-G79)))))/(2*($Y79+(1.96^2))), 3)))</f>
        <v>0.22500000000000001</v>
      </c>
      <c r="H80" s="215">
        <f>IF(G79="-","-",IF(ISBLANK(D79), "",ROUND((2*D79+1.96^2+(1.96*SQRT((1.96^2+4*D79*(1-G79)))))/(2*($Y79+(1.96^2))), 3)))</f>
        <v>0.248</v>
      </c>
      <c r="I80" s="152"/>
      <c r="J80" s="214">
        <f>IF(J79="-","-",IF(ISBLANK(I79), "",ROUND((2*I79+1.96^2-(1.96*SQRT((1.96^2+4*I79*(1-J79)))))/(2*($X79+(1.96^2))), 3)))</f>
        <v>2.1999999999999999E-2</v>
      </c>
      <c r="K80" s="214">
        <f>IF(J79="-","-",IF(ISBLANK(I79), "",ROUND((2*I79+1.96^2+(1.96*SQRT((1.96^2+4*I79*(1-J79)))))/(2*($X79+(1.96^2))), 3)))</f>
        <v>3.9E-2</v>
      </c>
      <c r="L80" s="214">
        <f>IF(L79="-","-",IF(ISBLANK(I79), "",ROUND((2*I79+1.96^2-(1.96*SQRT((1.96^2+4*I79*(1-L79)))))/(2*($Y79+(1.96^2))), 3)))</f>
        <v>6.0000000000000001E-3</v>
      </c>
      <c r="M80" s="215">
        <f>IF(L79="-","-",IF(ISBLANK(I79), "",ROUND((2*I79+1.96^2+(1.96*SQRT((1.96^2+4*I79*(1-L79)))))/(2*($Y79+(1.96^2))), 3)))</f>
        <v>1.0999999999999999E-2</v>
      </c>
      <c r="N80" s="152"/>
      <c r="O80" s="214">
        <f>IF(O79="-","-",IF(ISBLANK(N79), "",ROUND((2*N79+1.96^2-(1.96*SQRT((1.96^2+4*N79*(1-O79)))))/(2*($X79+(1.96^2))), 3)))</f>
        <v>2.5000000000000001E-2</v>
      </c>
      <c r="P80" s="214">
        <f>IF(O79="-","-",IF(ISBLANK(N79), "",ROUND((2*N79+1.96^2+(1.96*SQRT((1.96^2+4*N79*(1-O79)))))/(2*($X79+(1.96^2))), 3)))</f>
        <v>4.2999999999999997E-2</v>
      </c>
      <c r="Q80" s="214">
        <f>IF(Q79="-","-",IF(ISBLANK(N79), "",ROUND((2*N79+1.96^2-(1.96*SQRT((1.96^2+4*N79*(1-Q79)))))/(2*($Y79+(1.96^2))), 3)))</f>
        <v>7.0000000000000001E-3</v>
      </c>
      <c r="R80" s="215">
        <f>IF(Q79="-","-",IF(ISBLANK(N79), "",ROUND((2*N79+1.96^2+(1.96*SQRT((1.96^2+4*N79*(1-Q79)))))/(2*($Y79+(1.96^2))), 3)))</f>
        <v>1.2E-2</v>
      </c>
      <c r="S80" s="152"/>
      <c r="T80" s="214">
        <f>IF(T79="-","-",IF(ISBLANK(S79), "",ROUND((2*S79+1.96^2-(1.96*SQRT((1.96^2+4*S79*(1-T79)))))/(2*($X79+(1.96^2))), 3)))</f>
        <v>0.10299999999999999</v>
      </c>
      <c r="U80" s="214">
        <f>IF(T79="-","-",IF(ISBLANK(S79), "",ROUND((2*S79+1.96^2+(1.96*SQRT((1.96^2+4*S79*(1-T79)))))/(2*($X79+(1.96^2))), 3)))</f>
        <v>0.13600000000000001</v>
      </c>
      <c r="V80" s="214">
        <f>IF(V79="-","-",IF(ISBLANK(S79), "",ROUND((2*S79+1.96^2-(1.96*SQRT((1.96^2+4*S79*(1-V79)))))/(2*($Y79+(1.96^2))), 3)))</f>
        <v>0.03</v>
      </c>
      <c r="W80" s="215">
        <f>IF(V79="-","-",IF(ISBLANK(S79), "",ROUND((2*S79+1.96^2+(1.96*SQRT((1.96^2+4*S79*(1-V79)))))/(2*($Y79+(1.96^2))), 3)))</f>
        <v>3.9E-2</v>
      </c>
      <c r="X80" s="152"/>
      <c r="Y80" s="181"/>
    </row>
    <row r="81" spans="1:25" s="63" customFormat="1" ht="14.25" customHeight="1" x14ac:dyDescent="0.25">
      <c r="A81" s="183" t="str">
        <f t="shared" ref="A81" si="39">CONCATENATE($C$5,C81)</f>
        <v>LondonPancreas</v>
      </c>
      <c r="B81" s="62"/>
      <c r="C81" s="154" t="s">
        <v>46</v>
      </c>
      <c r="D81" s="152">
        <f>IF($C81="All tumours (excl. NMSC)", SUMIF(Malignant_EP_suppr!$A$2:$A$10,$C$5&amp;" Total",INDEX(Malignant_EP_suppr!$A$2:$H$10,0,MATCH(D$5,Malignant_EP_suppr!$A$2:$H$2,0))),IF($C81="All malignant tumours (excl. NMSC)",SUMIF(Malignant_EP_suppr!$A$2:$A$10,$C$5&amp;"Malignant",INDEX(Malignant_EP_suppr!$A$2:$H$10,0,MATCH(D$5,Malignant_EP_suppr!$A$2:$H$2,0))),VLOOKUP($A81,TumourType_EP_suppr!$A$5:$H$102,VLOOKUP(D$5,$AC$9:$AD$13,2),FALSE)))</f>
        <v>2744</v>
      </c>
      <c r="E81" s="216">
        <f>IFERROR(IF(D81="&lt;5","-",D81/$X81),"-")</f>
        <v>0.88601872780109781</v>
      </c>
      <c r="F81" s="216"/>
      <c r="G81" s="216">
        <f>IFERROR(IF(D81="&lt;5","-",D81/$Y81),"-")</f>
        <v>0.42834842335310647</v>
      </c>
      <c r="H81" s="217"/>
      <c r="I81" s="152">
        <f>IF($C81="All tumours (excl. NMSC)", SUMIF(Malignant_EP_suppr!$A$2:$A$10,$C$5&amp;" Total",INDEX(Malignant_EP_suppr!$A$2:$H$10,0,MATCH(I$5,Malignant_EP_suppr!$A$2:$H$2,0))),IF($C81="All malignant tumours (excl. NMSC)",SUMIF(Malignant_EP_suppr!$A$2:$A$10,$C$5&amp;"Malignant",INDEX(Malignant_EP_suppr!$A$2:$H$10,0,MATCH(I$5,Malignant_EP_suppr!$A$2:$H$2,0))),VLOOKUP($A81,TumourType_EP_suppr!$A$5:$H$102,VLOOKUP(I$5,$AC$9:$AD$13,2),FALSE)))</f>
        <v>143</v>
      </c>
      <c r="J81" s="216">
        <f t="shared" si="1"/>
        <v>4.6173716499838556E-2</v>
      </c>
      <c r="K81" s="216"/>
      <c r="L81" s="216">
        <f>IFERROR(IF(I81="&lt;5","-",I81/$Y81),"-")</f>
        <v>2.2322822354043086E-2</v>
      </c>
      <c r="M81" s="221"/>
      <c r="N81" s="152">
        <f>IF($C81="All tumours (excl. NMSC)", SUMIF(Malignant_EP_suppr!$A$2:$A$10,$C$5&amp;" Total",INDEX(Malignant_EP_suppr!$A$2:$H$10,0,MATCH(N$5,Malignant_EP_suppr!$A$2:$H$2,0))),IF($C81="All malignant tumours (excl. NMSC)",SUMIF(Malignant_EP_suppr!$A$2:$A$10,$C$5&amp;"Malignant",INDEX(Malignant_EP_suppr!$A$2:$H$10,0,MATCH(N$5,Malignant_EP_suppr!$A$2:$H$2,0))),VLOOKUP($A81,TumourType_EP_suppr!$A$5:$H$102,VLOOKUP(N$5,$AC$9:$AD$13,2),FALSE)))</f>
        <v>42</v>
      </c>
      <c r="O81" s="216">
        <f t="shared" si="2"/>
        <v>1.3561511139812722E-2</v>
      </c>
      <c r="P81" s="216"/>
      <c r="Q81" s="216">
        <f>IFERROR(IF(N81="&lt;5","-",N81/$Y81),"-")</f>
        <v>6.5563534186699971E-3</v>
      </c>
      <c r="R81" s="217"/>
      <c r="S81" s="152">
        <f>IF($C81="All tumours (excl. NMSC)", SUMIF(Malignant_EP_suppr!$A$2:$A$10,$C$5&amp;" Total",INDEX(Malignant_EP_suppr!$A$2:$H$10,0,MATCH(S$5,Malignant_EP_suppr!$A$2:$H$2,0))),IF($C81="All malignant tumours (excl. NMSC)",SUMIF(Malignant_EP_suppr!$A$2:$A$10,$C$5&amp;"Malignant",INDEX(Malignant_EP_suppr!$A$2:$H$10,0,MATCH(S$5,Malignant_EP_suppr!$A$2:$H$2,0))),VLOOKUP($A81,TumourType_EP_suppr!$A$5:$H$102,VLOOKUP(S$5,$AC$9:$AD$13,2),FALSE)))</f>
        <v>168</v>
      </c>
      <c r="T81" s="216">
        <f t="shared" si="3"/>
        <v>5.4246044559250889E-2</v>
      </c>
      <c r="U81" s="216"/>
      <c r="V81" s="216">
        <f>IFERROR(IF(S81="&lt;5","-",S81/$Y81),"-")</f>
        <v>2.6225413674679988E-2</v>
      </c>
      <c r="W81" s="221"/>
      <c r="X81" s="152">
        <f>IF($C81="All tumours (excl. NMSC)", SUMIF(Malignant_EP_suppr!$A$2:$A$10,$C$5&amp;" Total",INDEX(Malignant_EP_suppr!$A$2:$H$10,0,MATCH(X$5,Malignant_EP_suppr!$A$2:$H$2,0))),IF($C81="All malignant tumours (excl. NMSC)",SUMIF(Malignant_EP_suppr!$A$2:$A$10,$C$5&amp;"Malignant",INDEX(Malignant_EP_suppr!$A$2:$H$10,0,MATCH(X$5,Malignant_EP_suppr!$A$2:$H$2,0))),VLOOKUP($A81,TumourType_EP_suppr!$A$5:$H$102,VLOOKUP(X$5,$AC$9:$AD$13,2),FALSE)))</f>
        <v>3097</v>
      </c>
      <c r="Y81" s="180">
        <f>IFERROR(IF($C81="All tumours (excl. NMSC)", VLOOKUP($Z81,Malignant_all_suppr!$A$4:$D$10,4,FALSE),IF($C81="All malignant tumours (excl. NMSC)",VLOOKUP($Z81,Malignant_all_suppr!$A$4:$D$10,4,FALSE),VLOOKUP($A81,TumourType_all_suppr!$A$4:$D$101,4,FALSE))),0)</f>
        <v>6406</v>
      </c>
    </row>
    <row r="82" spans="1:25" s="63" customFormat="1" ht="14.25" customHeight="1" x14ac:dyDescent="0.25">
      <c r="A82" s="183"/>
      <c r="B82" s="62"/>
      <c r="C82" s="154"/>
      <c r="D82" s="152"/>
      <c r="E82" s="214">
        <f>IF(E81="-","-",IF(ISBLANK(D81), "",ROUND((2*D81+1.96^2-(1.96*SQRT((1.96^2+4*D81*(1-E81)))))/(2*($X81+(1.96^2))), 3)))</f>
        <v>0.874</v>
      </c>
      <c r="F82" s="214">
        <f>IF(E81="-","-",IF(ISBLANK(D81), "",ROUND((2*D81+1.96^2+(1.96*SQRT((1.96^2+4*D81*(1-E81)))))/(2*($X81+(1.96^2))), 3)))</f>
        <v>0.89700000000000002</v>
      </c>
      <c r="G82" s="214">
        <f>IF(G81="-","-",IF(ISBLANK(D81), "",ROUND((2*D81+1.96^2-(1.96*SQRT((1.96^2+4*D81*(1-G81)))))/(2*($Y81+(1.96^2))), 3)))</f>
        <v>0.41599999999999998</v>
      </c>
      <c r="H82" s="215">
        <f>IF(G81="-","-",IF(ISBLANK(D81), "",ROUND((2*D81+1.96^2+(1.96*SQRT((1.96^2+4*D81*(1-G81)))))/(2*($Y81+(1.96^2))), 3)))</f>
        <v>0.441</v>
      </c>
      <c r="I82" s="152"/>
      <c r="J82" s="214">
        <f>IF(J81="-","-",IF(ISBLANK(I81), "",ROUND((2*I81+1.96^2-(1.96*SQRT((1.96^2+4*I81*(1-J81)))))/(2*($X81+(1.96^2))), 3)))</f>
        <v>3.9E-2</v>
      </c>
      <c r="K82" s="214">
        <f>IF(J81="-","-",IF(ISBLANK(I81), "",ROUND((2*I81+1.96^2+(1.96*SQRT((1.96^2+4*I81*(1-J81)))))/(2*($X81+(1.96^2))), 3)))</f>
        <v>5.3999999999999999E-2</v>
      </c>
      <c r="L82" s="214">
        <f>IF(L81="-","-",IF(ISBLANK(I81), "",ROUND((2*I81+1.96^2-(1.96*SQRT((1.96^2+4*I81*(1-L81)))))/(2*($Y81+(1.96^2))), 3)))</f>
        <v>1.9E-2</v>
      </c>
      <c r="M82" s="215">
        <f>IF(L81="-","-",IF(ISBLANK(I81), "",ROUND((2*I81+1.96^2+(1.96*SQRT((1.96^2+4*I81*(1-L81)))))/(2*($Y81+(1.96^2))), 3)))</f>
        <v>2.5999999999999999E-2</v>
      </c>
      <c r="N82" s="152"/>
      <c r="O82" s="214">
        <f>IF(O81="-","-",IF(ISBLANK(N81), "",ROUND((2*N81+1.96^2-(1.96*SQRT((1.96^2+4*N81*(1-O81)))))/(2*($X81+(1.96^2))), 3)))</f>
        <v>0.01</v>
      </c>
      <c r="P82" s="214">
        <f>IF(O81="-","-",IF(ISBLANK(N81), "",ROUND((2*N81+1.96^2+(1.96*SQRT((1.96^2+4*N81*(1-O81)))))/(2*($X81+(1.96^2))), 3)))</f>
        <v>1.7999999999999999E-2</v>
      </c>
      <c r="Q82" s="214">
        <f>IF(Q81="-","-",IF(ISBLANK(N81), "",ROUND((2*N81+1.96^2-(1.96*SQRT((1.96^2+4*N81*(1-Q81)))))/(2*($Y81+(1.96^2))), 3)))</f>
        <v>5.0000000000000001E-3</v>
      </c>
      <c r="R82" s="215">
        <f>IF(Q81="-","-",IF(ISBLANK(N81), "",ROUND((2*N81+1.96^2+(1.96*SQRT((1.96^2+4*N81*(1-Q81)))))/(2*($Y81+(1.96^2))), 3)))</f>
        <v>8.9999999999999993E-3</v>
      </c>
      <c r="S82" s="152"/>
      <c r="T82" s="214">
        <f>IF(T81="-","-",IF(ISBLANK(S81), "",ROUND((2*S81+1.96^2-(1.96*SQRT((1.96^2+4*S81*(1-T81)))))/(2*($X81+(1.96^2))), 3)))</f>
        <v>4.7E-2</v>
      </c>
      <c r="U82" s="214">
        <f>IF(T81="-","-",IF(ISBLANK(S81), "",ROUND((2*S81+1.96^2+(1.96*SQRT((1.96^2+4*S81*(1-T81)))))/(2*($X81+(1.96^2))), 3)))</f>
        <v>6.3E-2</v>
      </c>
      <c r="V82" s="214">
        <f>IF(V81="-","-",IF(ISBLANK(S81), "",ROUND((2*S81+1.96^2-(1.96*SQRT((1.96^2+4*S81*(1-V81)))))/(2*($Y81+(1.96^2))), 3)))</f>
        <v>2.3E-2</v>
      </c>
      <c r="W82" s="215">
        <f>IF(V81="-","-",IF(ISBLANK(S81), "",ROUND((2*S81+1.96^2+(1.96*SQRT((1.96^2+4*S81*(1-V81)))))/(2*($Y81+(1.96^2))), 3)))</f>
        <v>0.03</v>
      </c>
      <c r="X82" s="152"/>
      <c r="Y82" s="181"/>
    </row>
    <row r="83" spans="1:25" s="63" customFormat="1" ht="14.25" customHeight="1" x14ac:dyDescent="0.25">
      <c r="A83" s="183" t="str">
        <f t="shared" ref="A83" si="40">CONCATENATE($C$5,C83)</f>
        <v>LondonPenis</v>
      </c>
      <c r="B83" s="62"/>
      <c r="C83" s="154" t="s">
        <v>90</v>
      </c>
      <c r="D83" s="152">
        <f>IF($C83="All tumours (excl. NMSC)", SUMIF(Malignant_EP_suppr!$A$2:$A$10,$C$5&amp;" Total",INDEX(Malignant_EP_suppr!$A$2:$H$10,0,MATCH(D$5,Malignant_EP_suppr!$A$2:$H$2,0))),IF($C83="All malignant tumours (excl. NMSC)",SUMIF(Malignant_EP_suppr!$A$2:$A$10,$C$5&amp;"Malignant",INDEX(Malignant_EP_suppr!$A$2:$H$10,0,MATCH(D$5,Malignant_EP_suppr!$A$2:$H$2,0))),VLOOKUP($A83,TumourType_EP_suppr!$A$5:$H$102,VLOOKUP(D$5,$AC$9:$AD$13,2),FALSE)))</f>
        <v>36</v>
      </c>
      <c r="E83" s="216">
        <f>IFERROR(IF(D83="&lt;5","-",D83/$X83),"-")</f>
        <v>0.69230769230769229</v>
      </c>
      <c r="F83" s="216"/>
      <c r="G83" s="216">
        <f>IFERROR(IF(D83="&lt;5","-",D83/$Y83),"-")</f>
        <v>0.10714285714285714</v>
      </c>
      <c r="H83" s="217"/>
      <c r="I83" s="152" t="str">
        <f>IF($C83="All tumours (excl. NMSC)", SUMIF(Malignant_EP_suppr!$A$2:$A$10,$C$5&amp;" Total",INDEX(Malignant_EP_suppr!$A$2:$H$10,0,MATCH(I$5,Malignant_EP_suppr!$A$2:$H$2,0))),IF($C83="All malignant tumours (excl. NMSC)",SUMIF(Malignant_EP_suppr!$A$2:$A$10,$C$5&amp;"Malignant",INDEX(Malignant_EP_suppr!$A$2:$H$10,0,MATCH(I$5,Malignant_EP_suppr!$A$2:$H$2,0))),VLOOKUP($A83,TumourType_EP_suppr!$A$5:$H$102,VLOOKUP(I$5,$AC$9:$AD$13,2),FALSE)))</f>
        <v>*</v>
      </c>
      <c r="J83" s="216" t="str">
        <f t="shared" si="1"/>
        <v>-</v>
      </c>
      <c r="K83" s="216"/>
      <c r="L83" s="216" t="str">
        <f>IFERROR(IF(I83="&lt;5","-",I83/$Y83),"-")</f>
        <v>-</v>
      </c>
      <c r="M83" s="221"/>
      <c r="N83" s="152" t="str">
        <f>IF($C83="All tumours (excl. NMSC)", SUMIF(Malignant_EP_suppr!$A$2:$A$10,$C$5&amp;" Total",INDEX(Malignant_EP_suppr!$A$2:$H$10,0,MATCH(N$5,Malignant_EP_suppr!$A$2:$H$2,0))),IF($C83="All malignant tumours (excl. NMSC)",SUMIF(Malignant_EP_suppr!$A$2:$A$10,$C$5&amp;"Malignant",INDEX(Malignant_EP_suppr!$A$2:$H$10,0,MATCH(N$5,Malignant_EP_suppr!$A$2:$H$2,0))),VLOOKUP($A83,TumourType_EP_suppr!$A$5:$H$102,VLOOKUP(N$5,$AC$9:$AD$13,2),FALSE)))</f>
        <v>*</v>
      </c>
      <c r="O83" s="216" t="str">
        <f t="shared" si="2"/>
        <v>-</v>
      </c>
      <c r="P83" s="216"/>
      <c r="Q83" s="216" t="str">
        <f>IFERROR(IF(N83="&lt;5","-",N83/$Y83),"-")</f>
        <v>-</v>
      </c>
      <c r="R83" s="217"/>
      <c r="S83" s="152">
        <f>IF($C83="All tumours (excl. NMSC)", SUMIF(Malignant_EP_suppr!$A$2:$A$10,$C$5&amp;" Total",INDEX(Malignant_EP_suppr!$A$2:$H$10,0,MATCH(S$5,Malignant_EP_suppr!$A$2:$H$2,0))),IF($C83="All malignant tumours (excl. NMSC)",SUMIF(Malignant_EP_suppr!$A$2:$A$10,$C$5&amp;"Malignant",INDEX(Malignant_EP_suppr!$A$2:$H$10,0,MATCH(S$5,Malignant_EP_suppr!$A$2:$H$2,0))),VLOOKUP($A83,TumourType_EP_suppr!$A$5:$H$102,VLOOKUP(S$5,$AC$9:$AD$13,2),FALSE)))</f>
        <v>11</v>
      </c>
      <c r="T83" s="216">
        <f t="shared" si="3"/>
        <v>0.21153846153846154</v>
      </c>
      <c r="U83" s="216"/>
      <c r="V83" s="216">
        <f>IFERROR(IF(S83="&lt;5","-",S83/$Y83),"-")</f>
        <v>3.273809523809524E-2</v>
      </c>
      <c r="W83" s="221"/>
      <c r="X83" s="152">
        <f>IF($C83="All tumours (excl. NMSC)", SUMIF(Malignant_EP_suppr!$A$2:$A$10,$C$5&amp;" Total",INDEX(Malignant_EP_suppr!$A$2:$H$10,0,MATCH(X$5,Malignant_EP_suppr!$A$2:$H$2,0))),IF($C83="All malignant tumours (excl. NMSC)",SUMIF(Malignant_EP_suppr!$A$2:$A$10,$C$5&amp;"Malignant",INDEX(Malignant_EP_suppr!$A$2:$H$10,0,MATCH(X$5,Malignant_EP_suppr!$A$2:$H$2,0))),VLOOKUP($A83,TumourType_EP_suppr!$A$5:$H$102,VLOOKUP(X$5,$AC$9:$AD$13,2),FALSE)))</f>
        <v>52</v>
      </c>
      <c r="Y83" s="180">
        <f>IFERROR(IF($C83="All tumours (excl. NMSC)", VLOOKUP($Z83,Malignant_all_suppr!$A$4:$D$10,4,FALSE),IF($C83="All malignant tumours (excl. NMSC)",VLOOKUP($Z83,Malignant_all_suppr!$A$4:$D$10,4,FALSE),VLOOKUP($A83,TumourType_all_suppr!$A$4:$D$101,4,FALSE))),0)</f>
        <v>336</v>
      </c>
    </row>
    <row r="84" spans="1:25" s="63" customFormat="1" ht="14.25" customHeight="1" x14ac:dyDescent="0.25">
      <c r="A84" s="183"/>
      <c r="B84" s="62"/>
      <c r="C84" s="154"/>
      <c r="D84" s="152"/>
      <c r="E84" s="214">
        <f>IF(E83="-","-",IF(ISBLANK(D83), "",ROUND((2*D83+1.96^2-(1.96*SQRT((1.96^2+4*D83*(1-E83)))))/(2*($X83+(1.96^2))), 3)))</f>
        <v>0.55700000000000005</v>
      </c>
      <c r="F84" s="214">
        <f>IF(E83="-","-",IF(ISBLANK(D83), "",ROUND((2*D83+1.96^2+(1.96*SQRT((1.96^2+4*D83*(1-E83)))))/(2*($X83+(1.96^2))), 3)))</f>
        <v>0.80100000000000005</v>
      </c>
      <c r="G84" s="214">
        <f>IF(G83="-","-",IF(ISBLANK(D83), "",ROUND((2*D83+1.96^2-(1.96*SQRT((1.96^2+4*D83*(1-G83)))))/(2*($Y83+(1.96^2))), 3)))</f>
        <v>7.8E-2</v>
      </c>
      <c r="H84" s="215">
        <f>IF(G83="-","-",IF(ISBLANK(D83), "",ROUND((2*D83+1.96^2+(1.96*SQRT((1.96^2+4*D83*(1-G83)))))/(2*($Y83+(1.96^2))), 3)))</f>
        <v>0.14499999999999999</v>
      </c>
      <c r="I84" s="152"/>
      <c r="J84" s="214" t="str">
        <f>IF(J83="-","-",IF(ISBLANK(I83), "",ROUND((2*I83+1.96^2-(1.96*SQRT((1.96^2+4*I83*(1-J83)))))/(2*($X83+(1.96^2))), 3)))</f>
        <v>-</v>
      </c>
      <c r="K84" s="214" t="str">
        <f>IF(J83="-","-",IF(ISBLANK(I83), "",ROUND((2*I83+1.96^2+(1.96*SQRT((1.96^2+4*I83*(1-J83)))))/(2*($X83+(1.96^2))), 3)))</f>
        <v>-</v>
      </c>
      <c r="L84" s="214" t="str">
        <f>IF(L83="-","-",IF(ISBLANK(I83), "",ROUND((2*I83+1.96^2-(1.96*SQRT((1.96^2+4*I83*(1-L83)))))/(2*($Y83+(1.96^2))), 3)))</f>
        <v>-</v>
      </c>
      <c r="M84" s="215" t="str">
        <f>IF(L83="-","-",IF(ISBLANK(I83), "",ROUND((2*I83+1.96^2+(1.96*SQRT((1.96^2+4*I83*(1-L83)))))/(2*($Y83+(1.96^2))), 3)))</f>
        <v>-</v>
      </c>
      <c r="N84" s="152"/>
      <c r="O84" s="214" t="str">
        <f>IF(O83="-","-",IF(ISBLANK(N83), "",ROUND((2*N83+1.96^2-(1.96*SQRT((1.96^2+4*N83*(1-O83)))))/(2*($X83+(1.96^2))), 3)))</f>
        <v>-</v>
      </c>
      <c r="P84" s="214" t="str">
        <f>IF(O83="-","-",IF(ISBLANK(N83), "",ROUND((2*N83+1.96^2+(1.96*SQRT((1.96^2+4*N83*(1-O83)))))/(2*($X83+(1.96^2))), 3)))</f>
        <v>-</v>
      </c>
      <c r="Q84" s="214" t="str">
        <f>IF(Q83="-","-",IF(ISBLANK(N83), "",ROUND((2*N83+1.96^2-(1.96*SQRT((1.96^2+4*N83*(1-Q83)))))/(2*($Y83+(1.96^2))), 3)))</f>
        <v>-</v>
      </c>
      <c r="R84" s="215" t="str">
        <f>IF(Q83="-","-",IF(ISBLANK(N83), "",ROUND((2*N83+1.96^2+(1.96*SQRT((1.96^2+4*N83*(1-Q83)))))/(2*($Y83+(1.96^2))), 3)))</f>
        <v>-</v>
      </c>
      <c r="S84" s="152"/>
      <c r="T84" s="214">
        <f>IF(T83="-","-",IF(ISBLANK(S83), "",ROUND((2*S83+1.96^2-(1.96*SQRT((1.96^2+4*S83*(1-T83)))))/(2*($X83+(1.96^2))), 3)))</f>
        <v>0.122</v>
      </c>
      <c r="U84" s="214">
        <f>IF(T83="-","-",IF(ISBLANK(S83), "",ROUND((2*S83+1.96^2+(1.96*SQRT((1.96^2+4*S83*(1-T83)))))/(2*($X83+(1.96^2))), 3)))</f>
        <v>0.34</v>
      </c>
      <c r="V84" s="214">
        <f>IF(V83="-","-",IF(ISBLANK(S83), "",ROUND((2*S83+1.96^2-(1.96*SQRT((1.96^2+4*S83*(1-V83)))))/(2*($Y83+(1.96^2))), 3)))</f>
        <v>1.7999999999999999E-2</v>
      </c>
      <c r="W84" s="215">
        <f>IF(V83="-","-",IF(ISBLANK(S83), "",ROUND((2*S83+1.96^2+(1.96*SQRT((1.96^2+4*S83*(1-V83)))))/(2*($Y83+(1.96^2))), 3)))</f>
        <v>5.8000000000000003E-2</v>
      </c>
      <c r="X84" s="152"/>
      <c r="Y84" s="181"/>
    </row>
    <row r="85" spans="1:25" s="63" customFormat="1" ht="14.25" customHeight="1" x14ac:dyDescent="0.25">
      <c r="A85" s="183" t="str">
        <f t="shared" ref="A85" si="41">CONCATENATE($C$5,C85)</f>
        <v>LondonProstate</v>
      </c>
      <c r="B85" s="62"/>
      <c r="C85" s="154" t="s">
        <v>47</v>
      </c>
      <c r="D85" s="152">
        <f>IF($C85="All tumours (excl. NMSC)", SUMIF(Malignant_EP_suppr!$A$2:$A$10,$C$5&amp;" Total",INDEX(Malignant_EP_suppr!$A$2:$H$10,0,MATCH(D$5,Malignant_EP_suppr!$A$2:$H$2,0))),IF($C85="All malignant tumours (excl. NMSC)",SUMIF(Malignant_EP_suppr!$A$2:$A$10,$C$5&amp;"Malignant",INDEX(Malignant_EP_suppr!$A$2:$H$10,0,MATCH(D$5,Malignant_EP_suppr!$A$2:$H$2,0))),VLOOKUP($A85,TumourType_EP_suppr!$A$5:$H$102,VLOOKUP(D$5,$AC$9:$AD$13,2),FALSE)))</f>
        <v>2473</v>
      </c>
      <c r="E85" s="216">
        <f>IFERROR(IF(D85="&lt;5","-",D85/$X85),"-")</f>
        <v>0.77938859123857551</v>
      </c>
      <c r="F85" s="216"/>
      <c r="G85" s="216">
        <f>IFERROR(IF(D85="&lt;5","-",D85/$Y85),"-")</f>
        <v>8.029220779220779E-2</v>
      </c>
      <c r="H85" s="217"/>
      <c r="I85" s="152">
        <f>IF($C85="All tumours (excl. NMSC)", SUMIF(Malignant_EP_suppr!$A$2:$A$10,$C$5&amp;" Total",INDEX(Malignant_EP_suppr!$A$2:$H$10,0,MATCH(I$5,Malignant_EP_suppr!$A$2:$H$2,0))),IF($C85="All malignant tumours (excl. NMSC)",SUMIF(Malignant_EP_suppr!$A$2:$A$10,$C$5&amp;"Malignant",INDEX(Malignant_EP_suppr!$A$2:$H$10,0,MATCH(I$5,Malignant_EP_suppr!$A$2:$H$2,0))),VLOOKUP($A85,TumourType_EP_suppr!$A$5:$H$102,VLOOKUP(I$5,$AC$9:$AD$13,2),FALSE)))</f>
        <v>80</v>
      </c>
      <c r="J85" s="216">
        <f t="shared" si="1"/>
        <v>2.5212732429877087E-2</v>
      </c>
      <c r="K85" s="216"/>
      <c r="L85" s="216">
        <f>IFERROR(IF(I85="&lt;5","-",I85/$Y85),"-")</f>
        <v>2.5974025974025974E-3</v>
      </c>
      <c r="M85" s="221"/>
      <c r="N85" s="152">
        <f>IF($C85="All tumours (excl. NMSC)", SUMIF(Malignant_EP_suppr!$A$2:$A$10,$C$5&amp;" Total",INDEX(Malignant_EP_suppr!$A$2:$H$10,0,MATCH(N$5,Malignant_EP_suppr!$A$2:$H$2,0))),IF($C85="All malignant tumours (excl. NMSC)",SUMIF(Malignant_EP_suppr!$A$2:$A$10,$C$5&amp;"Malignant",INDEX(Malignant_EP_suppr!$A$2:$H$10,0,MATCH(N$5,Malignant_EP_suppr!$A$2:$H$2,0))),VLOOKUP($A85,TumourType_EP_suppr!$A$5:$H$102,VLOOKUP(N$5,$AC$9:$AD$13,2),FALSE)))</f>
        <v>110</v>
      </c>
      <c r="O85" s="216">
        <f t="shared" si="2"/>
        <v>3.4667507091080997E-2</v>
      </c>
      <c r="P85" s="216"/>
      <c r="Q85" s="216">
        <f>IFERROR(IF(N85="&lt;5","-",N85/$Y85),"-")</f>
        <v>3.5714285714285713E-3</v>
      </c>
      <c r="R85" s="217"/>
      <c r="S85" s="152">
        <f>IF($C85="All tumours (excl. NMSC)", SUMIF(Malignant_EP_suppr!$A$2:$A$10,$C$5&amp;" Total",INDEX(Malignant_EP_suppr!$A$2:$H$10,0,MATCH(S$5,Malignant_EP_suppr!$A$2:$H$2,0))),IF($C85="All malignant tumours (excl. NMSC)",SUMIF(Malignant_EP_suppr!$A$2:$A$10,$C$5&amp;"Malignant",INDEX(Malignant_EP_suppr!$A$2:$H$10,0,MATCH(S$5,Malignant_EP_suppr!$A$2:$H$2,0))),VLOOKUP($A85,TumourType_EP_suppr!$A$5:$H$102,VLOOKUP(S$5,$AC$9:$AD$13,2),FALSE)))</f>
        <v>510</v>
      </c>
      <c r="T85" s="216">
        <f t="shared" si="3"/>
        <v>0.16073116924046643</v>
      </c>
      <c r="U85" s="216"/>
      <c r="V85" s="216">
        <f>IFERROR(IF(S85="&lt;5","-",S85/$Y85),"-")</f>
        <v>1.6558441558441557E-2</v>
      </c>
      <c r="W85" s="221"/>
      <c r="X85" s="152">
        <f>IF($C85="All tumours (excl. NMSC)", SUMIF(Malignant_EP_suppr!$A$2:$A$10,$C$5&amp;" Total",INDEX(Malignant_EP_suppr!$A$2:$H$10,0,MATCH(X$5,Malignant_EP_suppr!$A$2:$H$2,0))),IF($C85="All malignant tumours (excl. NMSC)",SUMIF(Malignant_EP_suppr!$A$2:$A$10,$C$5&amp;"Malignant",INDEX(Malignant_EP_suppr!$A$2:$H$10,0,MATCH(X$5,Malignant_EP_suppr!$A$2:$H$2,0))),VLOOKUP($A85,TumourType_EP_suppr!$A$5:$H$102,VLOOKUP(X$5,$AC$9:$AD$13,2),FALSE)))</f>
        <v>3173</v>
      </c>
      <c r="Y85" s="180">
        <f>IFERROR(IF($C85="All tumours (excl. NMSC)", VLOOKUP($Z85,Malignant_all_suppr!$A$4:$D$10,4,FALSE),IF($C85="All malignant tumours (excl. NMSC)",VLOOKUP($Z85,Malignant_all_suppr!$A$4:$D$10,4,FALSE),VLOOKUP($A85,TumourType_all_suppr!$A$4:$D$101,4,FALSE))),0)</f>
        <v>30800</v>
      </c>
    </row>
    <row r="86" spans="1:25" s="63" customFormat="1" ht="14.25" customHeight="1" x14ac:dyDescent="0.25">
      <c r="A86" s="183"/>
      <c r="B86" s="62"/>
      <c r="C86" s="154"/>
      <c r="D86" s="152"/>
      <c r="E86" s="214">
        <f>IF(E85="-","-",IF(ISBLANK(D85), "",ROUND((2*D85+1.96^2-(1.96*SQRT((1.96^2+4*D85*(1-E85)))))/(2*($X85+(1.96^2))), 3)))</f>
        <v>0.76500000000000001</v>
      </c>
      <c r="F86" s="214">
        <f>IF(E85="-","-",IF(ISBLANK(D85), "",ROUND((2*D85+1.96^2+(1.96*SQRT((1.96^2+4*D85*(1-E85)))))/(2*($X85+(1.96^2))), 3)))</f>
        <v>0.79300000000000004</v>
      </c>
      <c r="G86" s="214">
        <f>IF(G85="-","-",IF(ISBLANK(D85), "",ROUND((2*D85+1.96^2-(1.96*SQRT((1.96^2+4*D85*(1-G85)))))/(2*($Y85+(1.96^2))), 3)))</f>
        <v>7.6999999999999999E-2</v>
      </c>
      <c r="H86" s="215">
        <f>IF(G85="-","-",IF(ISBLANK(D85), "",ROUND((2*D85+1.96^2+(1.96*SQRT((1.96^2+4*D85*(1-G85)))))/(2*($Y85+(1.96^2))), 3)))</f>
        <v>8.3000000000000004E-2</v>
      </c>
      <c r="I86" s="152"/>
      <c r="J86" s="214">
        <f>IF(J85="-","-",IF(ISBLANK(I85), "",ROUND((2*I85+1.96^2-(1.96*SQRT((1.96^2+4*I85*(1-J85)))))/(2*($X85+(1.96^2))), 3)))</f>
        <v>0.02</v>
      </c>
      <c r="K86" s="214">
        <f>IF(J85="-","-",IF(ISBLANK(I85), "",ROUND((2*I85+1.96^2+(1.96*SQRT((1.96^2+4*I85*(1-J85)))))/(2*($X85+(1.96^2))), 3)))</f>
        <v>3.1E-2</v>
      </c>
      <c r="L86" s="214">
        <f>IF(L85="-","-",IF(ISBLANK(I85), "",ROUND((2*I85+1.96^2-(1.96*SQRT((1.96^2+4*I85*(1-L85)))))/(2*($Y85+(1.96^2))), 3)))</f>
        <v>2E-3</v>
      </c>
      <c r="M86" s="215">
        <f>IF(L85="-","-",IF(ISBLANK(I85), "",ROUND((2*I85+1.96^2+(1.96*SQRT((1.96^2+4*I85*(1-L85)))))/(2*($Y85+(1.96^2))), 3)))</f>
        <v>3.0000000000000001E-3</v>
      </c>
      <c r="N86" s="152"/>
      <c r="O86" s="214">
        <f>IF(O85="-","-",IF(ISBLANK(N85), "",ROUND((2*N85+1.96^2-(1.96*SQRT((1.96^2+4*N85*(1-O85)))))/(2*($X85+(1.96^2))), 3)))</f>
        <v>2.9000000000000001E-2</v>
      </c>
      <c r="P86" s="214">
        <f>IF(O85="-","-",IF(ISBLANK(N85), "",ROUND((2*N85+1.96^2+(1.96*SQRT((1.96^2+4*N85*(1-O85)))))/(2*($X85+(1.96^2))), 3)))</f>
        <v>4.2000000000000003E-2</v>
      </c>
      <c r="Q86" s="214">
        <f>IF(Q85="-","-",IF(ISBLANK(N85), "",ROUND((2*N85+1.96^2-(1.96*SQRT((1.96^2+4*N85*(1-Q85)))))/(2*($Y85+(1.96^2))), 3)))</f>
        <v>3.0000000000000001E-3</v>
      </c>
      <c r="R86" s="215">
        <f>IF(Q85="-","-",IF(ISBLANK(N85), "",ROUND((2*N85+1.96^2+(1.96*SQRT((1.96^2+4*N85*(1-Q85)))))/(2*($Y85+(1.96^2))), 3)))</f>
        <v>4.0000000000000001E-3</v>
      </c>
      <c r="S86" s="152"/>
      <c r="T86" s="214">
        <f>IF(T85="-","-",IF(ISBLANK(S85), "",ROUND((2*S85+1.96^2-(1.96*SQRT((1.96^2+4*S85*(1-T85)))))/(2*($X85+(1.96^2))), 3)))</f>
        <v>0.14799999999999999</v>
      </c>
      <c r="U86" s="214">
        <f>IF(T85="-","-",IF(ISBLANK(S85), "",ROUND((2*S85+1.96^2+(1.96*SQRT((1.96^2+4*S85*(1-T85)))))/(2*($X85+(1.96^2))), 3)))</f>
        <v>0.17399999999999999</v>
      </c>
      <c r="V86" s="214">
        <f>IF(V85="-","-",IF(ISBLANK(S85), "",ROUND((2*S85+1.96^2-(1.96*SQRT((1.96^2+4*S85*(1-V85)))))/(2*($Y85+(1.96^2))), 3)))</f>
        <v>1.4999999999999999E-2</v>
      </c>
      <c r="W86" s="215">
        <f>IF(V85="-","-",IF(ISBLANK(S85), "",ROUND((2*S85+1.96^2+(1.96*SQRT((1.96^2+4*S85*(1-V85)))))/(2*($Y85+(1.96^2))), 3)))</f>
        <v>1.7999999999999999E-2</v>
      </c>
      <c r="X86" s="152"/>
      <c r="Y86" s="181"/>
    </row>
    <row r="87" spans="1:25" s="63" customFormat="1" ht="14.25" customHeight="1" x14ac:dyDescent="0.25">
      <c r="A87" s="183" t="str">
        <f t="shared" ref="A87" si="42">CONCATENATE($C$5,C87)</f>
        <v>LondonSarcoma: Bone</v>
      </c>
      <c r="B87" s="62"/>
      <c r="C87" s="154" t="s">
        <v>49</v>
      </c>
      <c r="D87" s="152">
        <f>IF($C87="All tumours (excl. NMSC)", SUMIF(Malignant_EP_suppr!$A$2:$A$10,$C$5&amp;" Total",INDEX(Malignant_EP_suppr!$A$2:$H$10,0,MATCH(D$5,Malignant_EP_suppr!$A$2:$H$2,0))),IF($C87="All malignant tumours (excl. NMSC)",SUMIF(Malignant_EP_suppr!$A$2:$A$10,$C$5&amp;"Malignant",INDEX(Malignant_EP_suppr!$A$2:$H$10,0,MATCH(D$5,Malignant_EP_suppr!$A$2:$H$2,0))),VLOOKUP($A87,TumourType_EP_suppr!$A$5:$H$102,VLOOKUP(D$5,$AC$9:$AD$13,2),FALSE)))</f>
        <v>68</v>
      </c>
      <c r="E87" s="216">
        <f>IFERROR(IF(D87="&lt;5","-",D87/$X87),"-")</f>
        <v>0.58119658119658124</v>
      </c>
      <c r="F87" s="216"/>
      <c r="G87" s="216">
        <f>IFERROR(IF(D87="&lt;5","-",D87/$Y87),"-")</f>
        <v>0.11221122112211221</v>
      </c>
      <c r="H87" s="217"/>
      <c r="I87" s="152">
        <f>IF($C87="All tumours (excl. NMSC)", SUMIF(Malignant_EP_suppr!$A$2:$A$10,$C$5&amp;" Total",INDEX(Malignant_EP_suppr!$A$2:$H$10,0,MATCH(I$5,Malignant_EP_suppr!$A$2:$H$2,0))),IF($C87="All malignant tumours (excl. NMSC)",SUMIF(Malignant_EP_suppr!$A$2:$A$10,$C$5&amp;"Malignant",INDEX(Malignant_EP_suppr!$A$2:$H$10,0,MATCH(I$5,Malignant_EP_suppr!$A$2:$H$2,0))),VLOOKUP($A87,TumourType_EP_suppr!$A$5:$H$102,VLOOKUP(I$5,$AC$9:$AD$13,2),FALSE)))</f>
        <v>0</v>
      </c>
      <c r="J87" s="216">
        <f t="shared" si="1"/>
        <v>0</v>
      </c>
      <c r="K87" s="216"/>
      <c r="L87" s="216">
        <f>IFERROR(IF(I87="&lt;5","-",I87/$Y87),"-")</f>
        <v>0</v>
      </c>
      <c r="M87" s="221"/>
      <c r="N87" s="152">
        <f>IF($C87="All tumours (excl. NMSC)", SUMIF(Malignant_EP_suppr!$A$2:$A$10,$C$5&amp;" Total",INDEX(Malignant_EP_suppr!$A$2:$H$10,0,MATCH(N$5,Malignant_EP_suppr!$A$2:$H$2,0))),IF($C87="All malignant tumours (excl. NMSC)",SUMIF(Malignant_EP_suppr!$A$2:$A$10,$C$5&amp;"Malignant",INDEX(Malignant_EP_suppr!$A$2:$H$10,0,MATCH(N$5,Malignant_EP_suppr!$A$2:$H$2,0))),VLOOKUP($A87,TumourType_EP_suppr!$A$5:$H$102,VLOOKUP(N$5,$AC$9:$AD$13,2),FALSE)))</f>
        <v>5</v>
      </c>
      <c r="O87" s="216">
        <f t="shared" si="2"/>
        <v>4.2735042735042736E-2</v>
      </c>
      <c r="P87" s="216"/>
      <c r="Q87" s="216">
        <f>IFERROR(IF(N87="&lt;5","-",N87/$Y87),"-")</f>
        <v>8.2508250825082501E-3</v>
      </c>
      <c r="R87" s="217"/>
      <c r="S87" s="152">
        <f>IF($C87="All tumours (excl. NMSC)", SUMIF(Malignant_EP_suppr!$A$2:$A$10,$C$5&amp;" Total",INDEX(Malignant_EP_suppr!$A$2:$H$10,0,MATCH(S$5,Malignant_EP_suppr!$A$2:$H$2,0))),IF($C87="All malignant tumours (excl. NMSC)",SUMIF(Malignant_EP_suppr!$A$2:$A$10,$C$5&amp;"Malignant",INDEX(Malignant_EP_suppr!$A$2:$H$10,0,MATCH(S$5,Malignant_EP_suppr!$A$2:$H$2,0))),VLOOKUP($A87,TumourType_EP_suppr!$A$5:$H$102,VLOOKUP(S$5,$AC$9:$AD$13,2),FALSE)))</f>
        <v>44</v>
      </c>
      <c r="T87" s="216">
        <f t="shared" si="3"/>
        <v>0.37606837606837606</v>
      </c>
      <c r="U87" s="216"/>
      <c r="V87" s="216">
        <f>IFERROR(IF(S87="&lt;5","-",S87/$Y87),"-")</f>
        <v>7.2607260726072612E-2</v>
      </c>
      <c r="W87" s="221"/>
      <c r="X87" s="152">
        <f>IF($C87="All tumours (excl. NMSC)", SUMIF(Malignant_EP_suppr!$A$2:$A$10,$C$5&amp;" Total",INDEX(Malignant_EP_suppr!$A$2:$H$10,0,MATCH(X$5,Malignant_EP_suppr!$A$2:$H$2,0))),IF($C87="All malignant tumours (excl. NMSC)",SUMIF(Malignant_EP_suppr!$A$2:$A$10,$C$5&amp;"Malignant",INDEX(Malignant_EP_suppr!$A$2:$H$10,0,MATCH(X$5,Malignant_EP_suppr!$A$2:$H$2,0))),VLOOKUP($A87,TumourType_EP_suppr!$A$5:$H$102,VLOOKUP(X$5,$AC$9:$AD$13,2),FALSE)))</f>
        <v>117</v>
      </c>
      <c r="Y87" s="180">
        <f>IFERROR(IF($C87="All tumours (excl. NMSC)", VLOOKUP($Z87,Malignant_all_suppr!$A$4:$D$10,4,FALSE),IF($C87="All malignant tumours (excl. NMSC)",VLOOKUP($Z87,Malignant_all_suppr!$A$4:$D$10,4,FALSE),VLOOKUP($A87,TumourType_all_suppr!$A$4:$D$101,4,FALSE))),0)</f>
        <v>606</v>
      </c>
    </row>
    <row r="88" spans="1:25" s="63" customFormat="1" ht="14.25" customHeight="1" x14ac:dyDescent="0.25">
      <c r="A88" s="183"/>
      <c r="B88" s="62"/>
      <c r="C88" s="154"/>
      <c r="D88" s="152"/>
      <c r="E88" s="214">
        <f>IF(E87="-","-",IF(ISBLANK(D87), "",ROUND((2*D87+1.96^2-(1.96*SQRT((1.96^2+4*D87*(1-E87)))))/(2*($X87+(1.96^2))), 3)))</f>
        <v>0.49099999999999999</v>
      </c>
      <c r="F88" s="214">
        <f>IF(E87="-","-",IF(ISBLANK(D87), "",ROUND((2*D87+1.96^2+(1.96*SQRT((1.96^2+4*D87*(1-E87)))))/(2*($X87+(1.96^2))), 3)))</f>
        <v>0.66700000000000004</v>
      </c>
      <c r="G88" s="214">
        <f>IF(G87="-","-",IF(ISBLANK(D87), "",ROUND((2*D87+1.96^2-(1.96*SQRT((1.96^2+4*D87*(1-G87)))))/(2*($Y87+(1.96^2))), 3)))</f>
        <v>8.8999999999999996E-2</v>
      </c>
      <c r="H88" s="215">
        <f>IF(G87="-","-",IF(ISBLANK(D87), "",ROUND((2*D87+1.96^2+(1.96*SQRT((1.96^2+4*D87*(1-G87)))))/(2*($Y87+(1.96^2))), 3)))</f>
        <v>0.14000000000000001</v>
      </c>
      <c r="I88" s="152"/>
      <c r="J88" s="214">
        <f>IF(J87="-","-",IF(ISBLANK(I87), "",ROUND((2*I87+1.96^2-(1.96*SQRT((1.96^2+4*I87*(1-J87)))))/(2*($X87+(1.96^2))), 3)))</f>
        <v>0</v>
      </c>
      <c r="K88" s="214">
        <f>IF(J87="-","-",IF(ISBLANK(I87), "",ROUND((2*I87+1.96^2+(1.96*SQRT((1.96^2+4*I87*(1-J87)))))/(2*($X87+(1.96^2))), 3)))</f>
        <v>3.2000000000000001E-2</v>
      </c>
      <c r="L88" s="214">
        <f>IF(L87="-","-",IF(ISBLANK(I87), "",ROUND((2*I87+1.96^2-(1.96*SQRT((1.96^2+4*I87*(1-L87)))))/(2*($Y87+(1.96^2))), 3)))</f>
        <v>0</v>
      </c>
      <c r="M88" s="215">
        <f>IF(L87="-","-",IF(ISBLANK(I87), "",ROUND((2*I87+1.96^2+(1.96*SQRT((1.96^2+4*I87*(1-L87)))))/(2*($Y87+(1.96^2))), 3)))</f>
        <v>6.0000000000000001E-3</v>
      </c>
      <c r="N88" s="152"/>
      <c r="O88" s="214">
        <f>IF(O87="-","-",IF(ISBLANK(N87), "",ROUND((2*N87+1.96^2-(1.96*SQRT((1.96^2+4*N87*(1-O87)))))/(2*($X87+(1.96^2))), 3)))</f>
        <v>1.7999999999999999E-2</v>
      </c>
      <c r="P88" s="214">
        <f>IF(O87="-","-",IF(ISBLANK(N87), "",ROUND((2*N87+1.96^2+(1.96*SQRT((1.96^2+4*N87*(1-O87)))))/(2*($X87+(1.96^2))), 3)))</f>
        <v>9.6000000000000002E-2</v>
      </c>
      <c r="Q88" s="214">
        <f>IF(Q87="-","-",IF(ISBLANK(N87), "",ROUND((2*N87+1.96^2-(1.96*SQRT((1.96^2+4*N87*(1-Q87)))))/(2*($Y87+(1.96^2))), 3)))</f>
        <v>4.0000000000000001E-3</v>
      </c>
      <c r="R88" s="215">
        <f>IF(Q87="-","-",IF(ISBLANK(N87), "",ROUND((2*N87+1.96^2+(1.96*SQRT((1.96^2+4*N87*(1-Q87)))))/(2*($Y87+(1.96^2))), 3)))</f>
        <v>1.9E-2</v>
      </c>
      <c r="S88" s="152"/>
      <c r="T88" s="214">
        <f>IF(T87="-","-",IF(ISBLANK(S87), "",ROUND((2*S87+1.96^2-(1.96*SQRT((1.96^2+4*S87*(1-T87)))))/(2*($X87+(1.96^2))), 3)))</f>
        <v>0.29399999999999998</v>
      </c>
      <c r="U88" s="214">
        <f>IF(T87="-","-",IF(ISBLANK(S87), "",ROUND((2*S87+1.96^2+(1.96*SQRT((1.96^2+4*S87*(1-T87)))))/(2*($X87+(1.96^2))), 3)))</f>
        <v>0.46600000000000003</v>
      </c>
      <c r="V88" s="214">
        <f>IF(V87="-","-",IF(ISBLANK(S87), "",ROUND((2*S87+1.96^2-(1.96*SQRT((1.96^2+4*S87*(1-V87)))))/(2*($Y87+(1.96^2))), 3)))</f>
        <v>5.5E-2</v>
      </c>
      <c r="W88" s="215">
        <f>IF(V87="-","-",IF(ISBLANK(S87), "",ROUND((2*S87+1.96^2+(1.96*SQRT((1.96^2+4*S87*(1-V87)))))/(2*($Y87+(1.96^2))), 3)))</f>
        <v>9.6000000000000002E-2</v>
      </c>
      <c r="X88" s="152"/>
      <c r="Y88" s="181"/>
    </row>
    <row r="89" spans="1:25" s="63" customFormat="1" ht="14.25" customHeight="1" x14ac:dyDescent="0.25">
      <c r="A89" s="183" t="str">
        <f t="shared" ref="A89" si="43">CONCATENATE($C$5,C89)</f>
        <v>LondonSarcoma: connective and soft tissue</v>
      </c>
      <c r="B89" s="62"/>
      <c r="C89" s="154" t="s">
        <v>51</v>
      </c>
      <c r="D89" s="152">
        <f>IF($C89="All tumours (excl. NMSC)", SUMIF(Malignant_EP_suppr!$A$2:$A$10,$C$5&amp;" Total",INDEX(Malignant_EP_suppr!$A$2:$H$10,0,MATCH(D$5,Malignant_EP_suppr!$A$2:$H$2,0))),IF($C89="All malignant tumours (excl. NMSC)",SUMIF(Malignant_EP_suppr!$A$2:$A$10,$C$5&amp;"Malignant",INDEX(Malignant_EP_suppr!$A$2:$H$10,0,MATCH(D$5,Malignant_EP_suppr!$A$2:$H$2,0))),VLOOKUP($A89,TumourType_EP_suppr!$A$5:$H$102,VLOOKUP(D$5,$AC$9:$AD$13,2),FALSE)))</f>
        <v>256</v>
      </c>
      <c r="E89" s="216">
        <f>IFERROR(IF(D89="&lt;5","-",D89/$X89),"-")</f>
        <v>0.76417910447761195</v>
      </c>
      <c r="F89" s="216"/>
      <c r="G89" s="216">
        <f>IFERROR(IF(D89="&lt;5","-",D89/$Y89),"-")</f>
        <v>0.15571776155717762</v>
      </c>
      <c r="H89" s="217"/>
      <c r="I89" s="152">
        <f>IF($C89="All tumours (excl. NMSC)", SUMIF(Malignant_EP_suppr!$A$2:$A$10,$C$5&amp;" Total",INDEX(Malignant_EP_suppr!$A$2:$H$10,0,MATCH(I$5,Malignant_EP_suppr!$A$2:$H$2,0))),IF($C89="All malignant tumours (excl. NMSC)",SUMIF(Malignant_EP_suppr!$A$2:$A$10,$C$5&amp;"Malignant",INDEX(Malignant_EP_suppr!$A$2:$H$10,0,MATCH(I$5,Malignant_EP_suppr!$A$2:$H$2,0))),VLOOKUP($A89,TumourType_EP_suppr!$A$5:$H$102,VLOOKUP(I$5,$AC$9:$AD$13,2),FALSE)))</f>
        <v>9</v>
      </c>
      <c r="J89" s="216">
        <f t="shared" si="1"/>
        <v>2.6865671641791045E-2</v>
      </c>
      <c r="K89" s="216"/>
      <c r="L89" s="216">
        <f>IFERROR(IF(I89="&lt;5","-",I89/$Y89),"-")</f>
        <v>5.4744525547445258E-3</v>
      </c>
      <c r="M89" s="221"/>
      <c r="N89" s="152">
        <f>IF($C89="All tumours (excl. NMSC)", SUMIF(Malignant_EP_suppr!$A$2:$A$10,$C$5&amp;" Total",INDEX(Malignant_EP_suppr!$A$2:$H$10,0,MATCH(N$5,Malignant_EP_suppr!$A$2:$H$2,0))),IF($C89="All malignant tumours (excl. NMSC)",SUMIF(Malignant_EP_suppr!$A$2:$A$10,$C$5&amp;"Malignant",INDEX(Malignant_EP_suppr!$A$2:$H$10,0,MATCH(N$5,Malignant_EP_suppr!$A$2:$H$2,0))),VLOOKUP($A89,TumourType_EP_suppr!$A$5:$H$102,VLOOKUP(N$5,$AC$9:$AD$13,2),FALSE)))</f>
        <v>8</v>
      </c>
      <c r="O89" s="216">
        <f t="shared" si="2"/>
        <v>2.3880597014925373E-2</v>
      </c>
      <c r="P89" s="216"/>
      <c r="Q89" s="216">
        <f>IFERROR(IF(N89="&lt;5","-",N89/$Y89),"-")</f>
        <v>4.8661800486618006E-3</v>
      </c>
      <c r="R89" s="217"/>
      <c r="S89" s="152">
        <f>IF($C89="All tumours (excl. NMSC)", SUMIF(Malignant_EP_suppr!$A$2:$A$10,$C$5&amp;" Total",INDEX(Malignant_EP_suppr!$A$2:$H$10,0,MATCH(S$5,Malignant_EP_suppr!$A$2:$H$2,0))),IF($C89="All malignant tumours (excl. NMSC)",SUMIF(Malignant_EP_suppr!$A$2:$A$10,$C$5&amp;"Malignant",INDEX(Malignant_EP_suppr!$A$2:$H$10,0,MATCH(S$5,Malignant_EP_suppr!$A$2:$H$2,0))),VLOOKUP($A89,TumourType_EP_suppr!$A$5:$H$102,VLOOKUP(S$5,$AC$9:$AD$13,2),FALSE)))</f>
        <v>62</v>
      </c>
      <c r="T89" s="216">
        <f t="shared" si="3"/>
        <v>0.18507462686567164</v>
      </c>
      <c r="U89" s="216"/>
      <c r="V89" s="216">
        <f>IFERROR(IF(S89="&lt;5","-",S89/$Y89),"-")</f>
        <v>3.7712895377128956E-2</v>
      </c>
      <c r="W89" s="221"/>
      <c r="X89" s="152">
        <f>IF($C89="All tumours (excl. NMSC)", SUMIF(Malignant_EP_suppr!$A$2:$A$10,$C$5&amp;" Total",INDEX(Malignant_EP_suppr!$A$2:$H$10,0,MATCH(X$5,Malignant_EP_suppr!$A$2:$H$2,0))),IF($C89="All malignant tumours (excl. NMSC)",SUMIF(Malignant_EP_suppr!$A$2:$A$10,$C$5&amp;"Malignant",INDEX(Malignant_EP_suppr!$A$2:$H$10,0,MATCH(X$5,Malignant_EP_suppr!$A$2:$H$2,0))),VLOOKUP($A89,TumourType_EP_suppr!$A$5:$H$102,VLOOKUP(X$5,$AC$9:$AD$13,2),FALSE)))</f>
        <v>335</v>
      </c>
      <c r="Y89" s="180">
        <f>IFERROR(IF($C89="All tumours (excl. NMSC)", VLOOKUP($Z89,Malignant_all_suppr!$A$4:$D$10,4,FALSE),IF($C89="All malignant tumours (excl. NMSC)",VLOOKUP($Z89,Malignant_all_suppr!$A$4:$D$10,4,FALSE),VLOOKUP($A89,TumourType_all_suppr!$A$4:$D$101,4,FALSE))),0)</f>
        <v>1644</v>
      </c>
    </row>
    <row r="90" spans="1:25" s="63" customFormat="1" ht="14.25" customHeight="1" x14ac:dyDescent="0.25">
      <c r="A90" s="183"/>
      <c r="B90" s="62"/>
      <c r="C90" s="154"/>
      <c r="D90" s="152"/>
      <c r="E90" s="214">
        <f>IF(E89="-","-",IF(ISBLANK(D89), "",ROUND((2*D89+1.96^2-(1.96*SQRT((1.96^2+4*D89*(1-E89)))))/(2*($X89+(1.96^2))), 3)))</f>
        <v>0.71599999999999997</v>
      </c>
      <c r="F90" s="214">
        <f>IF(E89="-","-",IF(ISBLANK(D89), "",ROUND((2*D89+1.96^2+(1.96*SQRT((1.96^2+4*D89*(1-E89)))))/(2*($X89+(1.96^2))), 3)))</f>
        <v>0.80600000000000005</v>
      </c>
      <c r="G90" s="214">
        <f>IF(G89="-","-",IF(ISBLANK(D89), "",ROUND((2*D89+1.96^2-(1.96*SQRT((1.96^2+4*D89*(1-G89)))))/(2*($Y89+(1.96^2))), 3)))</f>
        <v>0.13900000000000001</v>
      </c>
      <c r="H90" s="215">
        <f>IF(G89="-","-",IF(ISBLANK(D89), "",ROUND((2*D89+1.96^2+(1.96*SQRT((1.96^2+4*D89*(1-G89)))))/(2*($Y89+(1.96^2))), 3)))</f>
        <v>0.17399999999999999</v>
      </c>
      <c r="I90" s="152"/>
      <c r="J90" s="214">
        <f>IF(J89="-","-",IF(ISBLANK(I89), "",ROUND((2*I89+1.96^2-(1.96*SQRT((1.96^2+4*I89*(1-J89)))))/(2*($X89+(1.96^2))), 3)))</f>
        <v>1.4E-2</v>
      </c>
      <c r="K90" s="214">
        <f>IF(J89="-","-",IF(ISBLANK(I89), "",ROUND((2*I89+1.96^2+(1.96*SQRT((1.96^2+4*I89*(1-J89)))))/(2*($X89+(1.96^2))), 3)))</f>
        <v>0.05</v>
      </c>
      <c r="L90" s="214">
        <f>IF(L89="-","-",IF(ISBLANK(I89), "",ROUND((2*I89+1.96^2-(1.96*SQRT((1.96^2+4*I89*(1-L89)))))/(2*($Y89+(1.96^2))), 3)))</f>
        <v>3.0000000000000001E-3</v>
      </c>
      <c r="M90" s="215">
        <f>IF(L89="-","-",IF(ISBLANK(I89), "",ROUND((2*I89+1.96^2+(1.96*SQRT((1.96^2+4*I89*(1-L89)))))/(2*($Y89+(1.96^2))), 3)))</f>
        <v>0.01</v>
      </c>
      <c r="N90" s="152"/>
      <c r="O90" s="214">
        <f>IF(O89="-","-",IF(ISBLANK(N89), "",ROUND((2*N89+1.96^2-(1.96*SQRT((1.96^2+4*N89*(1-O89)))))/(2*($X89+(1.96^2))), 3)))</f>
        <v>1.2E-2</v>
      </c>
      <c r="P90" s="214">
        <f>IF(O89="-","-",IF(ISBLANK(N89), "",ROUND((2*N89+1.96^2+(1.96*SQRT((1.96^2+4*N89*(1-O89)))))/(2*($X89+(1.96^2))), 3)))</f>
        <v>4.5999999999999999E-2</v>
      </c>
      <c r="Q90" s="214">
        <f>IF(Q89="-","-",IF(ISBLANK(N89), "",ROUND((2*N89+1.96^2-(1.96*SQRT((1.96^2+4*N89*(1-Q89)))))/(2*($Y89+(1.96^2))), 3)))</f>
        <v>2E-3</v>
      </c>
      <c r="R90" s="215">
        <f>IF(Q89="-","-",IF(ISBLANK(N89), "",ROUND((2*N89+1.96^2+(1.96*SQRT((1.96^2+4*N89*(1-Q89)))))/(2*($Y89+(1.96^2))), 3)))</f>
        <v>0.01</v>
      </c>
      <c r="S90" s="152"/>
      <c r="T90" s="214">
        <f>IF(T89="-","-",IF(ISBLANK(S89), "",ROUND((2*S89+1.96^2-(1.96*SQRT((1.96^2+4*S89*(1-T89)))))/(2*($X89+(1.96^2))), 3)))</f>
        <v>0.14699999999999999</v>
      </c>
      <c r="U90" s="214">
        <f>IF(T89="-","-",IF(ISBLANK(S89), "",ROUND((2*S89+1.96^2+(1.96*SQRT((1.96^2+4*S89*(1-T89)))))/(2*($X89+(1.96^2))), 3)))</f>
        <v>0.23</v>
      </c>
      <c r="V90" s="214">
        <f>IF(V89="-","-",IF(ISBLANK(S89), "",ROUND((2*S89+1.96^2-(1.96*SQRT((1.96^2+4*S89*(1-V89)))))/(2*($Y89+(1.96^2))), 3)))</f>
        <v>0.03</v>
      </c>
      <c r="W90" s="215">
        <f>IF(V89="-","-",IF(ISBLANK(S89), "",ROUND((2*S89+1.96^2+(1.96*SQRT((1.96^2+4*S89*(1-V89)))))/(2*($Y89+(1.96^2))), 3)))</f>
        <v>4.8000000000000001E-2</v>
      </c>
      <c r="X90" s="152"/>
      <c r="Y90" s="181"/>
    </row>
    <row r="91" spans="1:25" s="63" customFormat="1" ht="14.25" customHeight="1" x14ac:dyDescent="0.25">
      <c r="A91" s="183" t="str">
        <f t="shared" ref="A91" si="44">CONCATENATE($C$5,C91)</f>
        <v>LondonSmall Intestine</v>
      </c>
      <c r="B91" s="62"/>
      <c r="C91" s="154" t="s">
        <v>88</v>
      </c>
      <c r="D91" s="152">
        <f>IF($C91="All tumours (excl. NMSC)", SUMIF(Malignant_EP_suppr!$A$2:$A$10,$C$5&amp;" Total",INDEX(Malignant_EP_suppr!$A$2:$H$10,0,MATCH(D$5,Malignant_EP_suppr!$A$2:$H$2,0))),IF($C91="All malignant tumours (excl. NMSC)",SUMIF(Malignant_EP_suppr!$A$2:$A$10,$C$5&amp;"Malignant",INDEX(Malignant_EP_suppr!$A$2:$H$10,0,MATCH(D$5,Malignant_EP_suppr!$A$2:$H$2,0))),VLOOKUP($A91,TumourType_EP_suppr!$A$5:$H$102,VLOOKUP(D$5,$AC$9:$AD$13,2),FALSE)))</f>
        <v>318</v>
      </c>
      <c r="E91" s="216">
        <f>IFERROR(IF(D91="&lt;5","-",D91/$X91),"-")</f>
        <v>0.86885245901639341</v>
      </c>
      <c r="F91" s="216"/>
      <c r="G91" s="216">
        <f>IFERROR(IF(D91="&lt;5","-",D91/$Y91),"-")</f>
        <v>0.38405797101449274</v>
      </c>
      <c r="H91" s="217"/>
      <c r="I91" s="152">
        <f>IF($C91="All tumours (excl. NMSC)", SUMIF(Malignant_EP_suppr!$A$2:$A$10,$C$5&amp;" Total",INDEX(Malignant_EP_suppr!$A$2:$H$10,0,MATCH(I$5,Malignant_EP_suppr!$A$2:$H$2,0))),IF($C91="All malignant tumours (excl. NMSC)",SUMIF(Malignant_EP_suppr!$A$2:$A$10,$C$5&amp;"Malignant",INDEX(Malignant_EP_suppr!$A$2:$H$10,0,MATCH(I$5,Malignant_EP_suppr!$A$2:$H$2,0))),VLOOKUP($A91,TumourType_EP_suppr!$A$5:$H$102,VLOOKUP(I$5,$AC$9:$AD$13,2),FALSE)))</f>
        <v>10</v>
      </c>
      <c r="J91" s="216">
        <f t="shared" si="1"/>
        <v>2.7322404371584699E-2</v>
      </c>
      <c r="K91" s="216"/>
      <c r="L91" s="216">
        <f>IFERROR(IF(I91="&lt;5","-",I91/$Y91),"-")</f>
        <v>1.2077294685990338E-2</v>
      </c>
      <c r="M91" s="221"/>
      <c r="N91" s="152">
        <f>IF($C91="All tumours (excl. NMSC)", SUMIF(Malignant_EP_suppr!$A$2:$A$10,$C$5&amp;" Total",INDEX(Malignant_EP_suppr!$A$2:$H$10,0,MATCH(N$5,Malignant_EP_suppr!$A$2:$H$2,0))),IF($C91="All malignant tumours (excl. NMSC)",SUMIF(Malignant_EP_suppr!$A$2:$A$10,$C$5&amp;"Malignant",INDEX(Malignant_EP_suppr!$A$2:$H$10,0,MATCH(N$5,Malignant_EP_suppr!$A$2:$H$2,0))),VLOOKUP($A91,TumourType_EP_suppr!$A$5:$H$102,VLOOKUP(N$5,$AC$9:$AD$13,2),FALSE)))</f>
        <v>8</v>
      </c>
      <c r="O91" s="216">
        <f t="shared" si="2"/>
        <v>2.185792349726776E-2</v>
      </c>
      <c r="P91" s="216"/>
      <c r="Q91" s="216">
        <f>IFERROR(IF(N91="&lt;5","-",N91/$Y91),"-")</f>
        <v>9.6618357487922701E-3</v>
      </c>
      <c r="R91" s="217"/>
      <c r="S91" s="152">
        <f>IF($C91="All tumours (excl. NMSC)", SUMIF(Malignant_EP_suppr!$A$2:$A$10,$C$5&amp;" Total",INDEX(Malignant_EP_suppr!$A$2:$H$10,0,MATCH(S$5,Malignant_EP_suppr!$A$2:$H$2,0))),IF($C91="All malignant tumours (excl. NMSC)",SUMIF(Malignant_EP_suppr!$A$2:$A$10,$C$5&amp;"Malignant",INDEX(Malignant_EP_suppr!$A$2:$H$10,0,MATCH(S$5,Malignant_EP_suppr!$A$2:$H$2,0))),VLOOKUP($A91,TumourType_EP_suppr!$A$5:$H$102,VLOOKUP(S$5,$AC$9:$AD$13,2),FALSE)))</f>
        <v>30</v>
      </c>
      <c r="T91" s="216">
        <f t="shared" si="3"/>
        <v>8.1967213114754092E-2</v>
      </c>
      <c r="U91" s="216"/>
      <c r="V91" s="216">
        <f>IFERROR(IF(S91="&lt;5","-",S91/$Y91),"-")</f>
        <v>3.6231884057971016E-2</v>
      </c>
      <c r="W91" s="221"/>
      <c r="X91" s="152">
        <f>IF($C91="All tumours (excl. NMSC)", SUMIF(Malignant_EP_suppr!$A$2:$A$10,$C$5&amp;" Total",INDEX(Malignant_EP_suppr!$A$2:$H$10,0,MATCH(X$5,Malignant_EP_suppr!$A$2:$H$2,0))),IF($C91="All malignant tumours (excl. NMSC)",SUMIF(Malignant_EP_suppr!$A$2:$A$10,$C$5&amp;"Malignant",INDEX(Malignant_EP_suppr!$A$2:$H$10,0,MATCH(X$5,Malignant_EP_suppr!$A$2:$H$2,0))),VLOOKUP($A91,TumourType_EP_suppr!$A$5:$H$102,VLOOKUP(X$5,$AC$9:$AD$13,2),FALSE)))</f>
        <v>366</v>
      </c>
      <c r="Y91" s="180">
        <f>IFERROR(IF($C91="All tumours (excl. NMSC)", VLOOKUP($Z91,Malignant_all_suppr!$A$4:$D$10,4,FALSE),IF($C91="All malignant tumours (excl. NMSC)",VLOOKUP($Z91,Malignant_all_suppr!$A$4:$D$10,4,FALSE),VLOOKUP($A91,TumourType_all_suppr!$A$4:$D$101,4,FALSE))),0)</f>
        <v>828</v>
      </c>
    </row>
    <row r="92" spans="1:25" s="63" customFormat="1" ht="14.25" customHeight="1" x14ac:dyDescent="0.25">
      <c r="A92" s="183"/>
      <c r="B92" s="62"/>
      <c r="C92" s="154"/>
      <c r="D92" s="152"/>
      <c r="E92" s="214">
        <f>IF(E91="-","-",IF(ISBLANK(D91), "",ROUND((2*D91+1.96^2-(1.96*SQRT((1.96^2+4*D91*(1-E91)))))/(2*($X91+(1.96^2))), 3)))</f>
        <v>0.83</v>
      </c>
      <c r="F92" s="214">
        <f>IF(E91="-","-",IF(ISBLANK(D91), "",ROUND((2*D91+1.96^2+(1.96*SQRT((1.96^2+4*D91*(1-E91)))))/(2*($X91+(1.96^2))), 3)))</f>
        <v>0.9</v>
      </c>
      <c r="G92" s="214">
        <f>IF(G91="-","-",IF(ISBLANK(D91), "",ROUND((2*D91+1.96^2-(1.96*SQRT((1.96^2+4*D91*(1-G91)))))/(2*($Y91+(1.96^2))), 3)))</f>
        <v>0.35199999999999998</v>
      </c>
      <c r="H92" s="215">
        <f>IF(G91="-","-",IF(ISBLANK(D91), "",ROUND((2*D91+1.96^2+(1.96*SQRT((1.96^2+4*D91*(1-G91)))))/(2*($Y91+(1.96^2))), 3)))</f>
        <v>0.41799999999999998</v>
      </c>
      <c r="I92" s="152"/>
      <c r="J92" s="214">
        <f>IF(J91="-","-",IF(ISBLANK(I91), "",ROUND((2*I91+1.96^2-(1.96*SQRT((1.96^2+4*I91*(1-J91)))))/(2*($X91+(1.96^2))), 3)))</f>
        <v>1.4999999999999999E-2</v>
      </c>
      <c r="K92" s="214">
        <f>IF(J91="-","-",IF(ISBLANK(I91), "",ROUND((2*I91+1.96^2+(1.96*SQRT((1.96^2+4*I91*(1-J91)))))/(2*($X91+(1.96^2))), 3)))</f>
        <v>0.05</v>
      </c>
      <c r="L92" s="214">
        <f>IF(L91="-","-",IF(ISBLANK(I91), "",ROUND((2*I91+1.96^2-(1.96*SQRT((1.96^2+4*I91*(1-L91)))))/(2*($Y91+(1.96^2))), 3)))</f>
        <v>7.0000000000000001E-3</v>
      </c>
      <c r="M92" s="215">
        <f>IF(L91="-","-",IF(ISBLANK(I91), "",ROUND((2*I91+1.96^2+(1.96*SQRT((1.96^2+4*I91*(1-L91)))))/(2*($Y91+(1.96^2))), 3)))</f>
        <v>2.1999999999999999E-2</v>
      </c>
      <c r="N92" s="152"/>
      <c r="O92" s="214">
        <f>IF(O91="-","-",IF(ISBLANK(N91), "",ROUND((2*N91+1.96^2-(1.96*SQRT((1.96^2+4*N91*(1-O91)))))/(2*($X91+(1.96^2))), 3)))</f>
        <v>1.0999999999999999E-2</v>
      </c>
      <c r="P92" s="214">
        <f>IF(O91="-","-",IF(ISBLANK(N91), "",ROUND((2*N91+1.96^2+(1.96*SQRT((1.96^2+4*N91*(1-O91)))))/(2*($X91+(1.96^2))), 3)))</f>
        <v>4.2999999999999997E-2</v>
      </c>
      <c r="Q92" s="214">
        <f>IF(Q91="-","-",IF(ISBLANK(N91), "",ROUND((2*N91+1.96^2-(1.96*SQRT((1.96^2+4*N91*(1-Q91)))))/(2*($Y91+(1.96^2))), 3)))</f>
        <v>5.0000000000000001E-3</v>
      </c>
      <c r="R92" s="215">
        <f>IF(Q91="-","-",IF(ISBLANK(N91), "",ROUND((2*N91+1.96^2+(1.96*SQRT((1.96^2+4*N91*(1-Q91)))))/(2*($Y91+(1.96^2))), 3)))</f>
        <v>1.9E-2</v>
      </c>
      <c r="S92" s="152"/>
      <c r="T92" s="214">
        <f>IF(T91="-","-",IF(ISBLANK(S91), "",ROUND((2*S91+1.96^2-(1.96*SQRT((1.96^2+4*S91*(1-T91)))))/(2*($X91+(1.96^2))), 3)))</f>
        <v>5.8000000000000003E-2</v>
      </c>
      <c r="U92" s="214">
        <f>IF(T91="-","-",IF(ISBLANK(S91), "",ROUND((2*S91+1.96^2+(1.96*SQRT((1.96^2+4*S91*(1-T91)))))/(2*($X91+(1.96^2))), 3)))</f>
        <v>0.115</v>
      </c>
      <c r="V92" s="214">
        <f>IF(V91="-","-",IF(ISBLANK(S91), "",ROUND((2*S91+1.96^2-(1.96*SQRT((1.96^2+4*S91*(1-V91)))))/(2*($Y91+(1.96^2))), 3)))</f>
        <v>2.5000000000000001E-2</v>
      </c>
      <c r="W92" s="215">
        <f>IF(V91="-","-",IF(ISBLANK(S91), "",ROUND((2*S91+1.96^2+(1.96*SQRT((1.96^2+4*S91*(1-V91)))))/(2*($Y91+(1.96^2))), 3)))</f>
        <v>5.0999999999999997E-2</v>
      </c>
      <c r="X92" s="152"/>
      <c r="Y92" s="181"/>
    </row>
    <row r="93" spans="1:25" s="63" customFormat="1" ht="14.25" customHeight="1" x14ac:dyDescent="0.25">
      <c r="A93" s="183" t="str">
        <f t="shared" ref="A93" si="45">CONCATENATE($C$5,C93)</f>
        <v>LondonSpinal cord and Cranial nerves</v>
      </c>
      <c r="B93" s="62"/>
      <c r="C93" s="154" t="s">
        <v>91</v>
      </c>
      <c r="D93" s="152">
        <f>IF($C93="All tumours (excl. NMSC)", SUMIF(Malignant_EP_suppr!$A$2:$A$10,$C$5&amp;" Total",INDEX(Malignant_EP_suppr!$A$2:$H$10,0,MATCH(D$5,Malignant_EP_suppr!$A$2:$H$2,0))),IF($C93="All malignant tumours (excl. NMSC)",SUMIF(Malignant_EP_suppr!$A$2:$A$10,$C$5&amp;"Malignant",INDEX(Malignant_EP_suppr!$A$2:$H$10,0,MATCH(D$5,Malignant_EP_suppr!$A$2:$H$2,0))),VLOOKUP($A93,TumourType_EP_suppr!$A$5:$H$102,VLOOKUP(D$5,$AC$9:$AD$13,2),FALSE)))</f>
        <v>14</v>
      </c>
      <c r="E93" s="216">
        <f>IFERROR(IF(D93="&lt;5","-",D93/$X93),"-")</f>
        <v>0.51851851851851849</v>
      </c>
      <c r="F93" s="216"/>
      <c r="G93" s="216">
        <f>IFERROR(IF(D93="&lt;5","-",D93/$Y93),"-")</f>
        <v>0.10606060606060606</v>
      </c>
      <c r="H93" s="217"/>
      <c r="I93" s="152" t="str">
        <f>IF($C93="All tumours (excl. NMSC)", SUMIF(Malignant_EP_suppr!$A$2:$A$10,$C$5&amp;" Total",INDEX(Malignant_EP_suppr!$A$2:$H$10,0,MATCH(I$5,Malignant_EP_suppr!$A$2:$H$2,0))),IF($C93="All malignant tumours (excl. NMSC)",SUMIF(Malignant_EP_suppr!$A$2:$A$10,$C$5&amp;"Malignant",INDEX(Malignant_EP_suppr!$A$2:$H$10,0,MATCH(I$5,Malignant_EP_suppr!$A$2:$H$2,0))),VLOOKUP($A93,TumourType_EP_suppr!$A$5:$H$102,VLOOKUP(I$5,$AC$9:$AD$13,2),FALSE)))</f>
        <v>*</v>
      </c>
      <c r="J93" s="216" t="str">
        <f t="shared" si="1"/>
        <v>-</v>
      </c>
      <c r="K93" s="216"/>
      <c r="L93" s="216" t="str">
        <f>IFERROR(IF(I93="&lt;5","-",I93/$Y93),"-")</f>
        <v>-</v>
      </c>
      <c r="M93" s="221"/>
      <c r="N93" s="152" t="str">
        <f>IF($C93="All tumours (excl. NMSC)", SUMIF(Malignant_EP_suppr!$A$2:$A$10,$C$5&amp;" Total",INDEX(Malignant_EP_suppr!$A$2:$H$10,0,MATCH(N$5,Malignant_EP_suppr!$A$2:$H$2,0))),IF($C93="All malignant tumours (excl. NMSC)",SUMIF(Malignant_EP_suppr!$A$2:$A$10,$C$5&amp;"Malignant",INDEX(Malignant_EP_suppr!$A$2:$H$10,0,MATCH(N$5,Malignant_EP_suppr!$A$2:$H$2,0))),VLOOKUP($A93,TumourType_EP_suppr!$A$5:$H$102,VLOOKUP(N$5,$AC$9:$AD$13,2),FALSE)))</f>
        <v>*</v>
      </c>
      <c r="O93" s="216" t="str">
        <f t="shared" si="2"/>
        <v>-</v>
      </c>
      <c r="P93" s="216"/>
      <c r="Q93" s="216" t="str">
        <f>IFERROR(IF(N93="&lt;5","-",N93/$Y93),"-")</f>
        <v>-</v>
      </c>
      <c r="R93" s="217"/>
      <c r="S93" s="152">
        <f>IF($C93="All tumours (excl. NMSC)", SUMIF(Malignant_EP_suppr!$A$2:$A$10,$C$5&amp;" Total",INDEX(Malignant_EP_suppr!$A$2:$H$10,0,MATCH(S$5,Malignant_EP_suppr!$A$2:$H$2,0))),IF($C93="All malignant tumours (excl. NMSC)",SUMIF(Malignant_EP_suppr!$A$2:$A$10,$C$5&amp;"Malignant",INDEX(Malignant_EP_suppr!$A$2:$H$10,0,MATCH(S$5,Malignant_EP_suppr!$A$2:$H$2,0))),VLOOKUP($A93,TumourType_EP_suppr!$A$5:$H$102,VLOOKUP(S$5,$AC$9:$AD$13,2),FALSE)))</f>
        <v>9</v>
      </c>
      <c r="T93" s="216">
        <f t="shared" si="3"/>
        <v>0.33333333333333331</v>
      </c>
      <c r="U93" s="216"/>
      <c r="V93" s="216">
        <f>IFERROR(IF(S93="&lt;5","-",S93/$Y93),"-")</f>
        <v>6.8181818181818177E-2</v>
      </c>
      <c r="W93" s="221"/>
      <c r="X93" s="152">
        <f>IF($C93="All tumours (excl. NMSC)", SUMIF(Malignant_EP_suppr!$A$2:$A$10,$C$5&amp;" Total",INDEX(Malignant_EP_suppr!$A$2:$H$10,0,MATCH(X$5,Malignant_EP_suppr!$A$2:$H$2,0))),IF($C93="All malignant tumours (excl. NMSC)",SUMIF(Malignant_EP_suppr!$A$2:$A$10,$C$5&amp;"Malignant",INDEX(Malignant_EP_suppr!$A$2:$H$10,0,MATCH(X$5,Malignant_EP_suppr!$A$2:$H$2,0))),VLOOKUP($A93,TumourType_EP_suppr!$A$5:$H$102,VLOOKUP(X$5,$AC$9:$AD$13,2),FALSE)))</f>
        <v>27</v>
      </c>
      <c r="Y93" s="180">
        <f>IFERROR(IF($C93="All tumours (excl. NMSC)", VLOOKUP($Z93,Malignant_all_suppr!$A$4:$D$10,4,FALSE),IF($C93="All malignant tumours (excl. NMSC)",VLOOKUP($Z93,Malignant_all_suppr!$A$4:$D$10,4,FALSE),VLOOKUP($A93,TumourType_all_suppr!$A$4:$D$101,4,FALSE))),0)</f>
        <v>132</v>
      </c>
    </row>
    <row r="94" spans="1:25" s="63" customFormat="1" ht="14.25" customHeight="1" x14ac:dyDescent="0.25">
      <c r="A94" s="183"/>
      <c r="B94" s="62"/>
      <c r="C94" s="154"/>
      <c r="D94" s="152"/>
      <c r="E94" s="214">
        <f>IF(E93="-","-",IF(ISBLANK(D93), "",ROUND((2*D93+1.96^2-(1.96*SQRT((1.96^2+4*D93*(1-E93)))))/(2*($X93+(1.96^2))), 3)))</f>
        <v>0.34</v>
      </c>
      <c r="F94" s="214">
        <f>IF(E93="-","-",IF(ISBLANK(D93), "",ROUND((2*D93+1.96^2+(1.96*SQRT((1.96^2+4*D93*(1-E93)))))/(2*($X93+(1.96^2))), 3)))</f>
        <v>0.69299999999999995</v>
      </c>
      <c r="G94" s="214">
        <f>IF(G93="-","-",IF(ISBLANK(D93), "",ROUND((2*D93+1.96^2-(1.96*SQRT((1.96^2+4*D93*(1-G93)))))/(2*($Y93+(1.96^2))), 3)))</f>
        <v>6.4000000000000001E-2</v>
      </c>
      <c r="H94" s="215">
        <f>IF(G93="-","-",IF(ISBLANK(D93), "",ROUND((2*D93+1.96^2+(1.96*SQRT((1.96^2+4*D93*(1-G93)))))/(2*($Y93+(1.96^2))), 3)))</f>
        <v>0.17</v>
      </c>
      <c r="I94" s="152"/>
      <c r="J94" s="214" t="str">
        <f>IF(J93="-","-",IF(ISBLANK(I93), "",ROUND((2*I93+1.96^2-(1.96*SQRT((1.96^2+4*I93*(1-J93)))))/(2*($X93+(1.96^2))), 3)))</f>
        <v>-</v>
      </c>
      <c r="K94" s="214" t="str">
        <f>IF(J93="-","-",IF(ISBLANK(I93), "",ROUND((2*I93+1.96^2+(1.96*SQRT((1.96^2+4*I93*(1-J93)))))/(2*($X93+(1.96^2))), 3)))</f>
        <v>-</v>
      </c>
      <c r="L94" s="214" t="str">
        <f>IF(L93="-","-",IF(ISBLANK(I93), "",ROUND((2*I93+1.96^2-(1.96*SQRT((1.96^2+4*I93*(1-L93)))))/(2*($Y93+(1.96^2))), 3)))</f>
        <v>-</v>
      </c>
      <c r="M94" s="215" t="str">
        <f>IF(L93="-","-",IF(ISBLANK(I93), "",ROUND((2*I93+1.96^2+(1.96*SQRT((1.96^2+4*I93*(1-L93)))))/(2*($Y93+(1.96^2))), 3)))</f>
        <v>-</v>
      </c>
      <c r="N94" s="152"/>
      <c r="O94" s="214" t="str">
        <f>IF(O93="-","-",IF(ISBLANK(N93), "",ROUND((2*N93+1.96^2-(1.96*SQRT((1.96^2+4*N93*(1-O93)))))/(2*($X93+(1.96^2))), 3)))</f>
        <v>-</v>
      </c>
      <c r="P94" s="214" t="str">
        <f>IF(O93="-","-",IF(ISBLANK(N93), "",ROUND((2*N93+1.96^2+(1.96*SQRT((1.96^2+4*N93*(1-O93)))))/(2*($X93+(1.96^2))), 3)))</f>
        <v>-</v>
      </c>
      <c r="Q94" s="214" t="str">
        <f>IF(Q93="-","-",IF(ISBLANK(N93), "",ROUND((2*N93+1.96^2-(1.96*SQRT((1.96^2+4*N93*(1-Q93)))))/(2*($Y93+(1.96^2))), 3)))</f>
        <v>-</v>
      </c>
      <c r="R94" s="215" t="str">
        <f>IF(Q93="-","-",IF(ISBLANK(N93), "",ROUND((2*N93+1.96^2+(1.96*SQRT((1.96^2+4*N93*(1-Q93)))))/(2*($Y93+(1.96^2))), 3)))</f>
        <v>-</v>
      </c>
      <c r="S94" s="152"/>
      <c r="T94" s="214">
        <f>IF(T93="-","-",IF(ISBLANK(S93), "",ROUND((2*S93+1.96^2-(1.96*SQRT((1.96^2+4*S93*(1-T93)))))/(2*($X93+(1.96^2))), 3)))</f>
        <v>0.186</v>
      </c>
      <c r="U94" s="214">
        <f>IF(T93="-","-",IF(ISBLANK(S93), "",ROUND((2*S93+1.96^2+(1.96*SQRT((1.96^2+4*S93*(1-T93)))))/(2*($X93+(1.96^2))), 3)))</f>
        <v>0.52200000000000002</v>
      </c>
      <c r="V94" s="214">
        <f>IF(V93="-","-",IF(ISBLANK(S93), "",ROUND((2*S93+1.96^2-(1.96*SQRT((1.96^2+4*S93*(1-V93)))))/(2*($Y93+(1.96^2))), 3)))</f>
        <v>3.5999999999999997E-2</v>
      </c>
      <c r="W94" s="215">
        <f>IF(V93="-","-",IF(ISBLANK(S93), "",ROUND((2*S93+1.96^2+(1.96*SQRT((1.96^2+4*S93*(1-V93)))))/(2*($Y93+(1.96^2))), 3)))</f>
        <v>0.125</v>
      </c>
      <c r="X94" s="152"/>
      <c r="Y94" s="181"/>
    </row>
    <row r="95" spans="1:25" s="63" customFormat="1" ht="14.25" customHeight="1" x14ac:dyDescent="0.25">
      <c r="A95" s="183" t="str">
        <f t="shared" ref="A95" si="46">CONCATENATE($C$5,C95)</f>
        <v>LondonStomach</v>
      </c>
      <c r="B95" s="62"/>
      <c r="C95" s="154" t="s">
        <v>53</v>
      </c>
      <c r="D95" s="152">
        <f>IF($C95="All tumours (excl. NMSC)", SUMIF(Malignant_EP_suppr!$A$2:$A$10,$C$5&amp;" Total",INDEX(Malignant_EP_suppr!$A$2:$H$10,0,MATCH(D$5,Malignant_EP_suppr!$A$2:$H$2,0))),IF($C95="All malignant tumours (excl. NMSC)",SUMIF(Malignant_EP_suppr!$A$2:$A$10,$C$5&amp;"Malignant",INDEX(Malignant_EP_suppr!$A$2:$H$10,0,MATCH(D$5,Malignant_EP_suppr!$A$2:$H$2,0))),VLOOKUP($A95,TumourType_EP_suppr!$A$5:$H$102,VLOOKUP(D$5,$AC$9:$AD$13,2),FALSE)))</f>
        <v>1749</v>
      </c>
      <c r="E95" s="216">
        <f>IFERROR(IF(D95="&lt;5","-",D95/$X95),"-")</f>
        <v>0.89876670092497435</v>
      </c>
      <c r="F95" s="216"/>
      <c r="G95" s="216">
        <f>IFERROR(IF(D95="&lt;5","-",D95/$Y95),"-")</f>
        <v>0.32919254658385094</v>
      </c>
      <c r="H95" s="217"/>
      <c r="I95" s="152">
        <f>IF($C95="All tumours (excl. NMSC)", SUMIF(Malignant_EP_suppr!$A$2:$A$10,$C$5&amp;" Total",INDEX(Malignant_EP_suppr!$A$2:$H$10,0,MATCH(I$5,Malignant_EP_suppr!$A$2:$H$2,0))),IF($C95="All malignant tumours (excl. NMSC)",SUMIF(Malignant_EP_suppr!$A$2:$A$10,$C$5&amp;"Malignant",INDEX(Malignant_EP_suppr!$A$2:$H$10,0,MATCH(I$5,Malignant_EP_suppr!$A$2:$H$2,0))),VLOOKUP($A95,TumourType_EP_suppr!$A$5:$H$102,VLOOKUP(I$5,$AC$9:$AD$13,2),FALSE)))</f>
        <v>56</v>
      </c>
      <c r="J95" s="216">
        <f t="shared" si="1"/>
        <v>2.8776978417266189E-2</v>
      </c>
      <c r="K95" s="216"/>
      <c r="L95" s="216">
        <f>IFERROR(IF(I95="&lt;5","-",I95/$Y95),"-")</f>
        <v>1.0540184453227932E-2</v>
      </c>
      <c r="M95" s="221"/>
      <c r="N95" s="152">
        <f>IF($C95="All tumours (excl. NMSC)", SUMIF(Malignant_EP_suppr!$A$2:$A$10,$C$5&amp;" Total",INDEX(Malignant_EP_suppr!$A$2:$H$10,0,MATCH(N$5,Malignant_EP_suppr!$A$2:$H$2,0))),IF($C95="All malignant tumours (excl. NMSC)",SUMIF(Malignant_EP_suppr!$A$2:$A$10,$C$5&amp;"Malignant",INDEX(Malignant_EP_suppr!$A$2:$H$10,0,MATCH(N$5,Malignant_EP_suppr!$A$2:$H$2,0))),VLOOKUP($A95,TumourType_EP_suppr!$A$5:$H$102,VLOOKUP(N$5,$AC$9:$AD$13,2),FALSE)))</f>
        <v>32</v>
      </c>
      <c r="O95" s="216">
        <f t="shared" si="2"/>
        <v>1.644398766700925E-2</v>
      </c>
      <c r="P95" s="216"/>
      <c r="Q95" s="216">
        <f>IFERROR(IF(N95="&lt;5","-",N95/$Y95),"-")</f>
        <v>6.022962544701675E-3</v>
      </c>
      <c r="R95" s="217"/>
      <c r="S95" s="152">
        <f>IF($C95="All tumours (excl. NMSC)", SUMIF(Malignant_EP_suppr!$A$2:$A$10,$C$5&amp;" Total",INDEX(Malignant_EP_suppr!$A$2:$H$10,0,MATCH(S$5,Malignant_EP_suppr!$A$2:$H$2,0))),IF($C95="All malignant tumours (excl. NMSC)",SUMIF(Malignant_EP_suppr!$A$2:$A$10,$C$5&amp;"Malignant",INDEX(Malignant_EP_suppr!$A$2:$H$10,0,MATCH(S$5,Malignant_EP_suppr!$A$2:$H$2,0))),VLOOKUP($A95,TumourType_EP_suppr!$A$5:$H$102,VLOOKUP(S$5,$AC$9:$AD$13,2),FALSE)))</f>
        <v>109</v>
      </c>
      <c r="T95" s="216">
        <f t="shared" si="3"/>
        <v>5.6012332990750258E-2</v>
      </c>
      <c r="U95" s="216"/>
      <c r="V95" s="216">
        <f>IFERROR(IF(S95="&lt;5","-",S95/$Y95),"-")</f>
        <v>2.051571616789008E-2</v>
      </c>
      <c r="W95" s="221"/>
      <c r="X95" s="152">
        <f>IF($C95="All tumours (excl. NMSC)", SUMIF(Malignant_EP_suppr!$A$2:$A$10,$C$5&amp;" Total",INDEX(Malignant_EP_suppr!$A$2:$H$10,0,MATCH(X$5,Malignant_EP_suppr!$A$2:$H$2,0))),IF($C95="All malignant tumours (excl. NMSC)",SUMIF(Malignant_EP_suppr!$A$2:$A$10,$C$5&amp;"Malignant",INDEX(Malignant_EP_suppr!$A$2:$H$10,0,MATCH(X$5,Malignant_EP_suppr!$A$2:$H$2,0))),VLOOKUP($A95,TumourType_EP_suppr!$A$5:$H$102,VLOOKUP(X$5,$AC$9:$AD$13,2),FALSE)))</f>
        <v>1946</v>
      </c>
      <c r="Y95" s="180">
        <f>IFERROR(IF($C95="All tumours (excl. NMSC)", VLOOKUP($Z95,Malignant_all_suppr!$A$4:$D$10,4,FALSE),IF($C95="All malignant tumours (excl. NMSC)",VLOOKUP($Z95,Malignant_all_suppr!$A$4:$D$10,4,FALSE),VLOOKUP($A95,TumourType_all_suppr!$A$4:$D$101,4,FALSE))),0)</f>
        <v>5313</v>
      </c>
    </row>
    <row r="96" spans="1:25" s="63" customFormat="1" ht="14.25" customHeight="1" x14ac:dyDescent="0.25">
      <c r="A96" s="183"/>
      <c r="B96" s="62"/>
      <c r="C96" s="154"/>
      <c r="D96" s="152"/>
      <c r="E96" s="214">
        <f>IF(E95="-","-",IF(ISBLANK(D95), "",ROUND((2*D95+1.96^2-(1.96*SQRT((1.96^2+4*D95*(1-E95)))))/(2*($X95+(1.96^2))), 3)))</f>
        <v>0.88500000000000001</v>
      </c>
      <c r="F96" s="214">
        <f>IF(E95="-","-",IF(ISBLANK(D95), "",ROUND((2*D95+1.96^2+(1.96*SQRT((1.96^2+4*D95*(1-E95)))))/(2*($X95+(1.96^2))), 3)))</f>
        <v>0.91100000000000003</v>
      </c>
      <c r="G96" s="214">
        <f>IF(G95="-","-",IF(ISBLANK(D95), "",ROUND((2*D95+1.96^2-(1.96*SQRT((1.96^2+4*D95*(1-G95)))))/(2*($Y95+(1.96^2))), 3)))</f>
        <v>0.317</v>
      </c>
      <c r="H96" s="215">
        <f>IF(G95="-","-",IF(ISBLANK(D95), "",ROUND((2*D95+1.96^2+(1.96*SQRT((1.96^2+4*D95*(1-G95)))))/(2*($Y95+(1.96^2))), 3)))</f>
        <v>0.34200000000000003</v>
      </c>
      <c r="I96" s="152"/>
      <c r="J96" s="214">
        <f>IF(J95="-","-",IF(ISBLANK(I95), "",ROUND((2*I95+1.96^2-(1.96*SQRT((1.96^2+4*I95*(1-J95)))))/(2*($X95+(1.96^2))), 3)))</f>
        <v>2.1999999999999999E-2</v>
      </c>
      <c r="K96" s="214">
        <f>IF(J95="-","-",IF(ISBLANK(I95), "",ROUND((2*I95+1.96^2+(1.96*SQRT((1.96^2+4*I95*(1-J95)))))/(2*($X95+(1.96^2))), 3)))</f>
        <v>3.6999999999999998E-2</v>
      </c>
      <c r="L96" s="214">
        <f>IF(L95="-","-",IF(ISBLANK(I95), "",ROUND((2*I95+1.96^2-(1.96*SQRT((1.96^2+4*I95*(1-L95)))))/(2*($Y95+(1.96^2))), 3)))</f>
        <v>8.0000000000000002E-3</v>
      </c>
      <c r="M96" s="215">
        <f>IF(L95="-","-",IF(ISBLANK(I95), "",ROUND((2*I95+1.96^2+(1.96*SQRT((1.96^2+4*I95*(1-L95)))))/(2*($Y95+(1.96^2))), 3)))</f>
        <v>1.4E-2</v>
      </c>
      <c r="N96" s="152"/>
      <c r="O96" s="214">
        <f>IF(O95="-","-",IF(ISBLANK(N95), "",ROUND((2*N95+1.96^2-(1.96*SQRT((1.96^2+4*N95*(1-O95)))))/(2*($X95+(1.96^2))), 3)))</f>
        <v>1.2E-2</v>
      </c>
      <c r="P96" s="214">
        <f>IF(O95="-","-",IF(ISBLANK(N95), "",ROUND((2*N95+1.96^2+(1.96*SQRT((1.96^2+4*N95*(1-O95)))))/(2*($X95+(1.96^2))), 3)))</f>
        <v>2.3E-2</v>
      </c>
      <c r="Q96" s="214">
        <f>IF(Q95="-","-",IF(ISBLANK(N95), "",ROUND((2*N95+1.96^2-(1.96*SQRT((1.96^2+4*N95*(1-Q95)))))/(2*($Y95+(1.96^2))), 3)))</f>
        <v>4.0000000000000001E-3</v>
      </c>
      <c r="R96" s="215">
        <f>IF(Q95="-","-",IF(ISBLANK(N95), "",ROUND((2*N95+1.96^2+(1.96*SQRT((1.96^2+4*N95*(1-Q95)))))/(2*($Y95+(1.96^2))), 3)))</f>
        <v>8.0000000000000002E-3</v>
      </c>
      <c r="S96" s="152"/>
      <c r="T96" s="214">
        <f>IF(T95="-","-",IF(ISBLANK(S95), "",ROUND((2*S95+1.96^2-(1.96*SQRT((1.96^2+4*S95*(1-T95)))))/(2*($X95+(1.96^2))), 3)))</f>
        <v>4.7E-2</v>
      </c>
      <c r="U96" s="214">
        <f>IF(T95="-","-",IF(ISBLANK(S95), "",ROUND((2*S95+1.96^2+(1.96*SQRT((1.96^2+4*S95*(1-T95)))))/(2*($X95+(1.96^2))), 3)))</f>
        <v>6.7000000000000004E-2</v>
      </c>
      <c r="V96" s="214">
        <f>IF(V95="-","-",IF(ISBLANK(S95), "",ROUND((2*S95+1.96^2-(1.96*SQRT((1.96^2+4*S95*(1-V95)))))/(2*($Y95+(1.96^2))), 3)))</f>
        <v>1.7000000000000001E-2</v>
      </c>
      <c r="W96" s="215">
        <f>IF(V95="-","-",IF(ISBLANK(S95), "",ROUND((2*S95+1.96^2+(1.96*SQRT((1.96^2+4*S95*(1-V95)))))/(2*($Y95+(1.96^2))), 3)))</f>
        <v>2.5000000000000001E-2</v>
      </c>
      <c r="X96" s="152"/>
      <c r="Y96" s="181"/>
    </row>
    <row r="97" spans="1:25" s="63" customFormat="1" ht="14.25" customHeight="1" x14ac:dyDescent="0.25">
      <c r="A97" s="183" t="str">
        <f t="shared" ref="A97" si="47">CONCATENATE($C$5,C97)</f>
        <v>LondonTestis</v>
      </c>
      <c r="B97" s="62"/>
      <c r="C97" s="154" t="s">
        <v>55</v>
      </c>
      <c r="D97" s="152">
        <f>IF($C97="All tumours (excl. NMSC)", SUMIF(Malignant_EP_suppr!$A$2:$A$10,$C$5&amp;" Total",INDEX(Malignant_EP_suppr!$A$2:$H$10,0,MATCH(D$5,Malignant_EP_suppr!$A$2:$H$2,0))),IF($C97="All malignant tumours (excl. NMSC)",SUMIF(Malignant_EP_suppr!$A$2:$A$10,$C$5&amp;"Malignant",INDEX(Malignant_EP_suppr!$A$2:$H$10,0,MATCH(D$5,Malignant_EP_suppr!$A$2:$H$2,0))),VLOOKUP($A97,TumourType_EP_suppr!$A$5:$H$102,VLOOKUP(D$5,$AC$9:$AD$13,2),FALSE)))</f>
        <v>145</v>
      </c>
      <c r="E97" s="216">
        <f>IFERROR(IF(D97="&lt;5","-",D97/$X97),"-")</f>
        <v>0.61440677966101698</v>
      </c>
      <c r="F97" s="216"/>
      <c r="G97" s="216">
        <f>IFERROR(IF(D97="&lt;5","-",D97/$Y97),"-")</f>
        <v>7.6597992604331755E-2</v>
      </c>
      <c r="H97" s="217"/>
      <c r="I97" s="152">
        <f>IF($C97="All tumours (excl. NMSC)", SUMIF(Malignant_EP_suppr!$A$2:$A$10,$C$5&amp;" Total",INDEX(Malignant_EP_suppr!$A$2:$H$10,0,MATCH(I$5,Malignant_EP_suppr!$A$2:$H$2,0))),IF($C97="All malignant tumours (excl. NMSC)",SUMIF(Malignant_EP_suppr!$A$2:$A$10,$C$5&amp;"Malignant",INDEX(Malignant_EP_suppr!$A$2:$H$10,0,MATCH(I$5,Malignant_EP_suppr!$A$2:$H$2,0))),VLOOKUP($A97,TumourType_EP_suppr!$A$5:$H$102,VLOOKUP(I$5,$AC$9:$AD$13,2),FALSE)))</f>
        <v>10</v>
      </c>
      <c r="J97" s="216">
        <f t="shared" si="1"/>
        <v>4.2372881355932202E-2</v>
      </c>
      <c r="K97" s="216"/>
      <c r="L97" s="216">
        <f>IFERROR(IF(I97="&lt;5","-",I97/$Y97),"-")</f>
        <v>5.2826201796090863E-3</v>
      </c>
      <c r="M97" s="221"/>
      <c r="N97" s="152">
        <f>IF($C97="All tumours (excl. NMSC)", SUMIF(Malignant_EP_suppr!$A$2:$A$10,$C$5&amp;" Total",INDEX(Malignant_EP_suppr!$A$2:$H$10,0,MATCH(N$5,Malignant_EP_suppr!$A$2:$H$2,0))),IF($C97="All malignant tumours (excl. NMSC)",SUMIF(Malignant_EP_suppr!$A$2:$A$10,$C$5&amp;"Malignant",INDEX(Malignant_EP_suppr!$A$2:$H$10,0,MATCH(N$5,Malignant_EP_suppr!$A$2:$H$2,0))),VLOOKUP($A97,TumourType_EP_suppr!$A$5:$H$102,VLOOKUP(N$5,$AC$9:$AD$13,2),FALSE)))</f>
        <v>16</v>
      </c>
      <c r="O97" s="216">
        <f t="shared" si="2"/>
        <v>6.7796610169491525E-2</v>
      </c>
      <c r="P97" s="216"/>
      <c r="Q97" s="216">
        <f>IFERROR(IF(N97="&lt;5","-",N97/$Y97),"-")</f>
        <v>8.4521922873745381E-3</v>
      </c>
      <c r="R97" s="217"/>
      <c r="S97" s="152">
        <f>IF($C97="All tumours (excl. NMSC)", SUMIF(Malignant_EP_suppr!$A$2:$A$10,$C$5&amp;" Total",INDEX(Malignant_EP_suppr!$A$2:$H$10,0,MATCH(S$5,Malignant_EP_suppr!$A$2:$H$2,0))),IF($C97="All malignant tumours (excl. NMSC)",SUMIF(Malignant_EP_suppr!$A$2:$A$10,$C$5&amp;"Malignant",INDEX(Malignant_EP_suppr!$A$2:$H$10,0,MATCH(S$5,Malignant_EP_suppr!$A$2:$H$2,0))),VLOOKUP($A97,TumourType_EP_suppr!$A$5:$H$102,VLOOKUP(S$5,$AC$9:$AD$13,2),FALSE)))</f>
        <v>65</v>
      </c>
      <c r="T97" s="216">
        <f t="shared" si="3"/>
        <v>0.27542372881355931</v>
      </c>
      <c r="U97" s="216"/>
      <c r="V97" s="216">
        <f>IFERROR(IF(S97="&lt;5","-",S97/$Y97),"-")</f>
        <v>3.4337031167459058E-2</v>
      </c>
      <c r="W97" s="221"/>
      <c r="X97" s="152">
        <f>IF($C97="All tumours (excl. NMSC)", SUMIF(Malignant_EP_suppr!$A$2:$A$10,$C$5&amp;" Total",INDEX(Malignant_EP_suppr!$A$2:$H$10,0,MATCH(X$5,Malignant_EP_suppr!$A$2:$H$2,0))),IF($C97="All malignant tumours (excl. NMSC)",SUMIF(Malignant_EP_suppr!$A$2:$A$10,$C$5&amp;"Malignant",INDEX(Malignant_EP_suppr!$A$2:$H$10,0,MATCH(X$5,Malignant_EP_suppr!$A$2:$H$2,0))),VLOOKUP($A97,TumourType_EP_suppr!$A$5:$H$102,VLOOKUP(X$5,$AC$9:$AD$13,2),FALSE)))</f>
        <v>236</v>
      </c>
      <c r="Y97" s="180">
        <f>IFERROR(IF($C97="All tumours (excl. NMSC)", VLOOKUP($Z97,Malignant_all_suppr!$A$4:$D$10,4,FALSE),IF($C97="All malignant tumours (excl. NMSC)",VLOOKUP($Z97,Malignant_all_suppr!$A$4:$D$10,4,FALSE),VLOOKUP($A97,TumourType_all_suppr!$A$4:$D$101,4,FALSE))),0)</f>
        <v>1893</v>
      </c>
    </row>
    <row r="98" spans="1:25" s="63" customFormat="1" ht="14.25" customHeight="1" x14ac:dyDescent="0.25">
      <c r="A98" s="183"/>
      <c r="B98" s="62"/>
      <c r="C98" s="154"/>
      <c r="D98" s="152"/>
      <c r="E98" s="214">
        <f>IF(E97="-","-",IF(ISBLANK(D97), "",ROUND((2*D97+1.96^2-(1.96*SQRT((1.96^2+4*D97*(1-E97)))))/(2*($X97+(1.96^2))), 3)))</f>
        <v>0.55100000000000005</v>
      </c>
      <c r="F98" s="214">
        <f>IF(E97="-","-",IF(ISBLANK(D97), "",ROUND((2*D97+1.96^2+(1.96*SQRT((1.96^2+4*D97*(1-E97)))))/(2*($X97+(1.96^2))), 3)))</f>
        <v>0.67400000000000004</v>
      </c>
      <c r="G98" s="214">
        <f>IF(G97="-","-",IF(ISBLANK(D97), "",ROUND((2*D97+1.96^2-(1.96*SQRT((1.96^2+4*D97*(1-G97)))))/(2*($Y97+(1.96^2))), 3)))</f>
        <v>6.5000000000000002E-2</v>
      </c>
      <c r="H98" s="215">
        <f>IF(G97="-","-",IF(ISBLANK(D97), "",ROUND((2*D97+1.96^2+(1.96*SQRT((1.96^2+4*D97*(1-G97)))))/(2*($Y97+(1.96^2))), 3)))</f>
        <v>8.8999999999999996E-2</v>
      </c>
      <c r="I98" s="152"/>
      <c r="J98" s="214">
        <f>IF(J97="-","-",IF(ISBLANK(I97), "",ROUND((2*I97+1.96^2-(1.96*SQRT((1.96^2+4*I97*(1-J97)))))/(2*($X97+(1.96^2))), 3)))</f>
        <v>2.3E-2</v>
      </c>
      <c r="K98" s="214">
        <f>IF(J97="-","-",IF(ISBLANK(I97), "",ROUND((2*I97+1.96^2+(1.96*SQRT((1.96^2+4*I97*(1-J97)))))/(2*($X97+(1.96^2))), 3)))</f>
        <v>7.5999999999999998E-2</v>
      </c>
      <c r="L98" s="214">
        <f>IF(L97="-","-",IF(ISBLANK(I97), "",ROUND((2*I97+1.96^2-(1.96*SQRT((1.96^2+4*I97*(1-L97)))))/(2*($Y97+(1.96^2))), 3)))</f>
        <v>3.0000000000000001E-3</v>
      </c>
      <c r="M98" s="215">
        <f>IF(L97="-","-",IF(ISBLANK(I97), "",ROUND((2*I97+1.96^2+(1.96*SQRT((1.96^2+4*I97*(1-L97)))))/(2*($Y97+(1.96^2))), 3)))</f>
        <v>0.01</v>
      </c>
      <c r="N98" s="152"/>
      <c r="O98" s="214">
        <f>IF(O97="-","-",IF(ISBLANK(N97), "",ROUND((2*N97+1.96^2-(1.96*SQRT((1.96^2+4*N97*(1-O97)))))/(2*($X97+(1.96^2))), 3)))</f>
        <v>4.2000000000000003E-2</v>
      </c>
      <c r="P98" s="214">
        <f>IF(O97="-","-",IF(ISBLANK(N97), "",ROUND((2*N97+1.96^2+(1.96*SQRT((1.96^2+4*N97*(1-O97)))))/(2*($X97+(1.96^2))), 3)))</f>
        <v>0.107</v>
      </c>
      <c r="Q98" s="214">
        <f>IF(Q97="-","-",IF(ISBLANK(N97), "",ROUND((2*N97+1.96^2-(1.96*SQRT((1.96^2+4*N97*(1-Q97)))))/(2*($Y97+(1.96^2))), 3)))</f>
        <v>5.0000000000000001E-3</v>
      </c>
      <c r="R98" s="215">
        <f>IF(Q97="-","-",IF(ISBLANK(N97), "",ROUND((2*N97+1.96^2+(1.96*SQRT((1.96^2+4*N97*(1-Q97)))))/(2*($Y97+(1.96^2))), 3)))</f>
        <v>1.4E-2</v>
      </c>
      <c r="S98" s="152"/>
      <c r="T98" s="214">
        <f>IF(T97="-","-",IF(ISBLANK(S97), "",ROUND((2*S97+1.96^2-(1.96*SQRT((1.96^2+4*S97*(1-T97)))))/(2*($X97+(1.96^2))), 3)))</f>
        <v>0.222</v>
      </c>
      <c r="U98" s="214">
        <f>IF(T97="-","-",IF(ISBLANK(S97), "",ROUND((2*S97+1.96^2+(1.96*SQRT((1.96^2+4*S97*(1-T97)))))/(2*($X97+(1.96^2))), 3)))</f>
        <v>0.33600000000000002</v>
      </c>
      <c r="V98" s="214">
        <f>IF(V97="-","-",IF(ISBLANK(S97), "",ROUND((2*S97+1.96^2-(1.96*SQRT((1.96^2+4*S97*(1-V97)))))/(2*($Y97+(1.96^2))), 3)))</f>
        <v>2.7E-2</v>
      </c>
      <c r="W98" s="215">
        <f>IF(V97="-","-",IF(ISBLANK(S97), "",ROUND((2*S97+1.96^2+(1.96*SQRT((1.96^2+4*S97*(1-V97)))))/(2*($Y97+(1.96^2))), 3)))</f>
        <v>4.3999999999999997E-2</v>
      </c>
      <c r="X98" s="152"/>
      <c r="Y98" s="181"/>
    </row>
    <row r="99" spans="1:25" s="63" customFormat="1" ht="14.25" customHeight="1" x14ac:dyDescent="0.25">
      <c r="A99" s="183" t="str">
        <f t="shared" ref="A99" si="48">CONCATENATE($C$5,C99)</f>
        <v>LondonUterus</v>
      </c>
      <c r="B99" s="62"/>
      <c r="C99" s="154" t="s">
        <v>57</v>
      </c>
      <c r="D99" s="152">
        <f>IF($C99="All tumours (excl. NMSC)", SUMIF(Malignant_EP_suppr!$A$2:$A$10,$C$5&amp;" Total",INDEX(Malignant_EP_suppr!$A$2:$H$10,0,MATCH(D$5,Malignant_EP_suppr!$A$2:$H$2,0))),IF($C99="All malignant tumours (excl. NMSC)",SUMIF(Malignant_EP_suppr!$A$2:$A$10,$C$5&amp;"Malignant",INDEX(Malignant_EP_suppr!$A$2:$H$10,0,MATCH(D$5,Malignant_EP_suppr!$A$2:$H$2,0))),VLOOKUP($A99,TumourType_EP_suppr!$A$5:$H$102,VLOOKUP(D$5,$AC$9:$AD$13,2),FALSE)))</f>
        <v>452</v>
      </c>
      <c r="E99" s="216">
        <f>IFERROR(IF(D99="&lt;5","-",D99/$X99),"-")</f>
        <v>0.76351351351351349</v>
      </c>
      <c r="F99" s="216"/>
      <c r="G99" s="216">
        <f>IFERROR(IF(D99="&lt;5","-",D99/$Y99),"-")</f>
        <v>7.0724456266624935E-2</v>
      </c>
      <c r="H99" s="217"/>
      <c r="I99" s="152">
        <f>IF($C99="All tumours (excl. NMSC)", SUMIF(Malignant_EP_suppr!$A$2:$A$10,$C$5&amp;" Total",INDEX(Malignant_EP_suppr!$A$2:$H$10,0,MATCH(I$5,Malignant_EP_suppr!$A$2:$H$2,0))),IF($C99="All malignant tumours (excl. NMSC)",SUMIF(Malignant_EP_suppr!$A$2:$A$10,$C$5&amp;"Malignant",INDEX(Malignant_EP_suppr!$A$2:$H$10,0,MATCH(I$5,Malignant_EP_suppr!$A$2:$H$2,0))),VLOOKUP($A99,TumourType_EP_suppr!$A$5:$H$102,VLOOKUP(I$5,$AC$9:$AD$13,2),FALSE)))</f>
        <v>11</v>
      </c>
      <c r="J99" s="216">
        <f t="shared" si="1"/>
        <v>1.8581081081081082E-2</v>
      </c>
      <c r="K99" s="216"/>
      <c r="L99" s="216">
        <f>IFERROR(IF(I99="&lt;5","-",I99/$Y99),"-")</f>
        <v>1.7211703958691911E-3</v>
      </c>
      <c r="M99" s="221"/>
      <c r="N99" s="152">
        <f>IF($C99="All tumours (excl. NMSC)", SUMIF(Malignant_EP_suppr!$A$2:$A$10,$C$5&amp;" Total",INDEX(Malignant_EP_suppr!$A$2:$H$10,0,MATCH(N$5,Malignant_EP_suppr!$A$2:$H$2,0))),IF($C99="All malignant tumours (excl. NMSC)",SUMIF(Malignant_EP_suppr!$A$2:$A$10,$C$5&amp;"Malignant",INDEX(Malignant_EP_suppr!$A$2:$H$10,0,MATCH(N$5,Malignant_EP_suppr!$A$2:$H$2,0))),VLOOKUP($A99,TumourType_EP_suppr!$A$5:$H$102,VLOOKUP(N$5,$AC$9:$AD$13,2),FALSE)))</f>
        <v>22</v>
      </c>
      <c r="O99" s="216">
        <f t="shared" si="2"/>
        <v>3.7162162162162164E-2</v>
      </c>
      <c r="P99" s="216"/>
      <c r="Q99" s="216">
        <f>IFERROR(IF(N99="&lt;5","-",N99/$Y99),"-")</f>
        <v>3.4423407917383822E-3</v>
      </c>
      <c r="R99" s="217"/>
      <c r="S99" s="152">
        <f>IF($C99="All tumours (excl. NMSC)", SUMIF(Malignant_EP_suppr!$A$2:$A$10,$C$5&amp;" Total",INDEX(Malignant_EP_suppr!$A$2:$H$10,0,MATCH(S$5,Malignant_EP_suppr!$A$2:$H$2,0))),IF($C99="All malignant tumours (excl. NMSC)",SUMIF(Malignant_EP_suppr!$A$2:$A$10,$C$5&amp;"Malignant",INDEX(Malignant_EP_suppr!$A$2:$H$10,0,MATCH(S$5,Malignant_EP_suppr!$A$2:$H$2,0))),VLOOKUP($A99,TumourType_EP_suppr!$A$5:$H$102,VLOOKUP(S$5,$AC$9:$AD$13,2),FALSE)))</f>
        <v>107</v>
      </c>
      <c r="T99" s="216">
        <f t="shared" si="3"/>
        <v>0.18074324324324326</v>
      </c>
      <c r="U99" s="216"/>
      <c r="V99" s="216">
        <f>IFERROR(IF(S99="&lt;5","-",S99/$Y99),"-")</f>
        <v>1.6742293850727584E-2</v>
      </c>
      <c r="W99" s="221"/>
      <c r="X99" s="152">
        <f>IF($C99="All tumours (excl. NMSC)", SUMIF(Malignant_EP_suppr!$A$2:$A$10,$C$5&amp;" Total",INDEX(Malignant_EP_suppr!$A$2:$H$10,0,MATCH(X$5,Malignant_EP_suppr!$A$2:$H$2,0))),IF($C99="All malignant tumours (excl. NMSC)",SUMIF(Malignant_EP_suppr!$A$2:$A$10,$C$5&amp;"Malignant",INDEX(Malignant_EP_suppr!$A$2:$H$10,0,MATCH(X$5,Malignant_EP_suppr!$A$2:$H$2,0))),VLOOKUP($A99,TumourType_EP_suppr!$A$5:$H$102,VLOOKUP(X$5,$AC$9:$AD$13,2),FALSE)))</f>
        <v>592</v>
      </c>
      <c r="Y99" s="180">
        <f>IFERROR(IF($C99="All tumours (excl. NMSC)", VLOOKUP($Z99,Malignant_all_suppr!$A$4:$D$10,4,FALSE),IF($C99="All malignant tumours (excl. NMSC)",VLOOKUP($Z99,Malignant_all_suppr!$A$4:$D$10,4,FALSE),VLOOKUP($A99,TumourType_all_suppr!$A$4:$D$101,4,FALSE))),0)</f>
        <v>6391</v>
      </c>
    </row>
    <row r="100" spans="1:25" s="63" customFormat="1" ht="14.25" customHeight="1" x14ac:dyDescent="0.25">
      <c r="A100" s="183"/>
      <c r="B100" s="62"/>
      <c r="C100" s="154"/>
      <c r="D100" s="152"/>
      <c r="E100" s="214">
        <f>IF(E99="-","-",IF(ISBLANK(D99), "",ROUND((2*D99+1.96^2-(1.96*SQRT((1.96^2+4*D99*(1-E99)))))/(2*($X99+(1.96^2))), 3)))</f>
        <v>0.72799999999999998</v>
      </c>
      <c r="F100" s="214">
        <f>IF(E99="-","-",IF(ISBLANK(D99), "",ROUND((2*D99+1.96^2+(1.96*SQRT((1.96^2+4*D99*(1-E99)))))/(2*($X99+(1.96^2))), 3)))</f>
        <v>0.79600000000000004</v>
      </c>
      <c r="G100" s="214">
        <f>IF(G99="-","-",IF(ISBLANK(D99), "",ROUND((2*D99+1.96^2-(1.96*SQRT((1.96^2+4*D99*(1-G99)))))/(2*($Y99+(1.96^2))), 3)))</f>
        <v>6.5000000000000002E-2</v>
      </c>
      <c r="H100" s="215">
        <f>IF(G99="-","-",IF(ISBLANK(D99), "",ROUND((2*D99+1.96^2+(1.96*SQRT((1.96^2+4*D99*(1-G99)))))/(2*($Y99+(1.96^2))), 3)))</f>
        <v>7.6999999999999999E-2</v>
      </c>
      <c r="I100" s="152"/>
      <c r="J100" s="214">
        <f>IF(J99="-","-",IF(ISBLANK(I99), "",ROUND((2*I99+1.96^2-(1.96*SQRT((1.96^2+4*I99*(1-J99)))))/(2*($X99+(1.96^2))), 3)))</f>
        <v>0.01</v>
      </c>
      <c r="K100" s="214">
        <f>IF(J99="-","-",IF(ISBLANK(I99), "",ROUND((2*I99+1.96^2+(1.96*SQRT((1.96^2+4*I99*(1-J99)))))/(2*($X99+(1.96^2))), 3)))</f>
        <v>3.3000000000000002E-2</v>
      </c>
      <c r="L100" s="214">
        <f>IF(L99="-","-",IF(ISBLANK(I99), "",ROUND((2*I99+1.96^2-(1.96*SQRT((1.96^2+4*I99*(1-L99)))))/(2*($Y99+(1.96^2))), 3)))</f>
        <v>1E-3</v>
      </c>
      <c r="M100" s="215">
        <f>IF(L99="-","-",IF(ISBLANK(I99), "",ROUND((2*I99+1.96^2+(1.96*SQRT((1.96^2+4*I99*(1-L99)))))/(2*($Y99+(1.96^2))), 3)))</f>
        <v>3.0000000000000001E-3</v>
      </c>
      <c r="N100" s="152"/>
      <c r="O100" s="214">
        <f>IF(O99="-","-",IF(ISBLANK(N99), "",ROUND((2*N99+1.96^2-(1.96*SQRT((1.96^2+4*N99*(1-O99)))))/(2*($X99+(1.96^2))), 3)))</f>
        <v>2.5000000000000001E-2</v>
      </c>
      <c r="P100" s="214">
        <f>IF(O99="-","-",IF(ISBLANK(N99), "",ROUND((2*N99+1.96^2+(1.96*SQRT((1.96^2+4*N99*(1-O99)))))/(2*($X99+(1.96^2))), 3)))</f>
        <v>5.6000000000000001E-2</v>
      </c>
      <c r="Q100" s="214">
        <f>IF(Q99="-","-",IF(ISBLANK(N99), "",ROUND((2*N99+1.96^2-(1.96*SQRT((1.96^2+4*N99*(1-Q99)))))/(2*($Y99+(1.96^2))), 3)))</f>
        <v>2E-3</v>
      </c>
      <c r="R100" s="215">
        <f>IF(Q99="-","-",IF(ISBLANK(N99), "",ROUND((2*N99+1.96^2+(1.96*SQRT((1.96^2+4*N99*(1-Q99)))))/(2*($Y99+(1.96^2))), 3)))</f>
        <v>5.0000000000000001E-3</v>
      </c>
      <c r="S100" s="152"/>
      <c r="T100" s="214">
        <f>IF(T99="-","-",IF(ISBLANK(S99), "",ROUND((2*S99+1.96^2-(1.96*SQRT((1.96^2+4*S99*(1-T99)))))/(2*($X99+(1.96^2))), 3)))</f>
        <v>0.152</v>
      </c>
      <c r="U100" s="214">
        <f>IF(T99="-","-",IF(ISBLANK(S99), "",ROUND((2*S99+1.96^2+(1.96*SQRT((1.96^2+4*S99*(1-T99)))))/(2*($X99+(1.96^2))), 3)))</f>
        <v>0.214</v>
      </c>
      <c r="V100" s="214">
        <f>IF(V99="-","-",IF(ISBLANK(S99), "",ROUND((2*S99+1.96^2-(1.96*SQRT((1.96^2+4*S99*(1-V99)))))/(2*($Y99+(1.96^2))), 3)))</f>
        <v>1.4E-2</v>
      </c>
      <c r="W100" s="215">
        <f>IF(V99="-","-",IF(ISBLANK(S99), "",ROUND((2*S99+1.96^2+(1.96*SQRT((1.96^2+4*S99*(1-V99)))))/(2*($Y99+(1.96^2))), 3)))</f>
        <v>0.02</v>
      </c>
      <c r="X100" s="152"/>
      <c r="Y100" s="181"/>
    </row>
    <row r="101" spans="1:25" s="63" customFormat="1" ht="14.25" customHeight="1" x14ac:dyDescent="0.25">
      <c r="A101" s="183" t="str">
        <f t="shared" ref="A101" si="49">CONCATENATE($C$5,C101)</f>
        <v>LondonVagina</v>
      </c>
      <c r="B101" s="62"/>
      <c r="C101" s="154" t="s">
        <v>93</v>
      </c>
      <c r="D101" s="152">
        <f>IF($C101="All tumours (excl. NMSC)", SUMIF(Malignant_EP_suppr!$A$2:$A$10,$C$5&amp;" Total",INDEX(Malignant_EP_suppr!$A$2:$H$10,0,MATCH(D$5,Malignant_EP_suppr!$A$2:$H$2,0))),IF($C101="All malignant tumours (excl. NMSC)",SUMIF(Malignant_EP_suppr!$A$2:$A$10,$C$5&amp;"Malignant",INDEX(Malignant_EP_suppr!$A$2:$H$10,0,MATCH(D$5,Malignant_EP_suppr!$A$2:$H$2,0))),VLOOKUP($A101,TumourType_EP_suppr!$A$5:$H$102,VLOOKUP(D$5,$AC$9:$AD$13,2),FALSE)))</f>
        <v>21</v>
      </c>
      <c r="E101" s="216">
        <f>IFERROR(IF(D101="&lt;5","-",D101/$X101),"-")</f>
        <v>0.84</v>
      </c>
      <c r="F101" s="216"/>
      <c r="G101" s="216">
        <f>IFERROR(IF(D101="&lt;5","-",D101/$Y101),"-")</f>
        <v>9.9056603773584911E-2</v>
      </c>
      <c r="H101" s="217"/>
      <c r="I101" s="152" t="str">
        <f>IF($C101="All tumours (excl. NMSC)", SUMIF(Malignant_EP_suppr!$A$2:$A$10,$C$5&amp;" Total",INDEX(Malignant_EP_suppr!$A$2:$H$10,0,MATCH(I$5,Malignant_EP_suppr!$A$2:$H$2,0))),IF($C101="All malignant tumours (excl. NMSC)",SUMIF(Malignant_EP_suppr!$A$2:$A$10,$C$5&amp;"Malignant",INDEX(Malignant_EP_suppr!$A$2:$H$10,0,MATCH(I$5,Malignant_EP_suppr!$A$2:$H$2,0))),VLOOKUP($A101,TumourType_EP_suppr!$A$5:$H$102,VLOOKUP(I$5,$AC$9:$AD$13,2),FALSE)))</f>
        <v>*</v>
      </c>
      <c r="J101" s="216" t="str">
        <f t="shared" si="1"/>
        <v>-</v>
      </c>
      <c r="K101" s="216"/>
      <c r="L101" s="216" t="str">
        <f>IFERROR(IF(I101="&lt;5","-",I101/$Y101),"-")</f>
        <v>-</v>
      </c>
      <c r="M101" s="221"/>
      <c r="N101" s="152" t="str">
        <f>IF($C101="All tumours (excl. NMSC)", SUMIF(Malignant_EP_suppr!$A$2:$A$10,$C$5&amp;" Total",INDEX(Malignant_EP_suppr!$A$2:$H$10,0,MATCH(N$5,Malignant_EP_suppr!$A$2:$H$2,0))),IF($C101="All malignant tumours (excl. NMSC)",SUMIF(Malignant_EP_suppr!$A$2:$A$10,$C$5&amp;"Malignant",INDEX(Malignant_EP_suppr!$A$2:$H$10,0,MATCH(N$5,Malignant_EP_suppr!$A$2:$H$2,0))),VLOOKUP($A101,TumourType_EP_suppr!$A$5:$H$102,VLOOKUP(N$5,$AC$9:$AD$13,2),FALSE)))</f>
        <v>*</v>
      </c>
      <c r="O101" s="216" t="str">
        <f t="shared" si="2"/>
        <v>-</v>
      </c>
      <c r="P101" s="216"/>
      <c r="Q101" s="216" t="str">
        <f>IFERROR(IF(N101="&lt;5","-",N101/$Y101),"-")</f>
        <v>-</v>
      </c>
      <c r="R101" s="217"/>
      <c r="S101" s="152" t="str">
        <f>IF($C101="All tumours (excl. NMSC)", SUMIF(Malignant_EP_suppr!$A$2:$A$10,$C$5&amp;" Total",INDEX(Malignant_EP_suppr!$A$2:$H$10,0,MATCH(S$5,Malignant_EP_suppr!$A$2:$H$2,0))),IF($C101="All malignant tumours (excl. NMSC)",SUMIF(Malignant_EP_suppr!$A$2:$A$10,$C$5&amp;"Malignant",INDEX(Malignant_EP_suppr!$A$2:$H$10,0,MATCH(S$5,Malignant_EP_suppr!$A$2:$H$2,0))),VLOOKUP($A101,TumourType_EP_suppr!$A$5:$H$102,VLOOKUP(S$5,$AC$9:$AD$13,2),FALSE)))</f>
        <v>*</v>
      </c>
      <c r="T101" s="216" t="str">
        <f t="shared" si="3"/>
        <v>-</v>
      </c>
      <c r="U101" s="216"/>
      <c r="V101" s="216" t="str">
        <f>IFERROR(IF(S101="&lt;5","-",S101/$Y101),"-")</f>
        <v>-</v>
      </c>
      <c r="W101" s="221"/>
      <c r="X101" s="152">
        <f>IF($C101="All tumours (excl. NMSC)", SUMIF(Malignant_EP_suppr!$A$2:$A$10,$C$5&amp;" Total",INDEX(Malignant_EP_suppr!$A$2:$H$10,0,MATCH(X$5,Malignant_EP_suppr!$A$2:$H$2,0))),IF($C101="All malignant tumours (excl. NMSC)",SUMIF(Malignant_EP_suppr!$A$2:$A$10,$C$5&amp;"Malignant",INDEX(Malignant_EP_suppr!$A$2:$H$10,0,MATCH(X$5,Malignant_EP_suppr!$A$2:$H$2,0))),VLOOKUP($A101,TumourType_EP_suppr!$A$5:$H$102,VLOOKUP(X$5,$AC$9:$AD$13,2),FALSE)))</f>
        <v>25</v>
      </c>
      <c r="Y101" s="180">
        <f>IFERROR(IF($C101="All tumours (excl. NMSC)", VLOOKUP($Z101,Malignant_all_suppr!$A$4:$D$10,4,FALSE),IF($C101="All malignant tumours (excl. NMSC)",VLOOKUP($Z101,Malignant_all_suppr!$A$4:$D$10,4,FALSE),VLOOKUP($A101,TumourType_all_suppr!$A$4:$D$101,4,FALSE))),0)</f>
        <v>212</v>
      </c>
    </row>
    <row r="102" spans="1:25" s="63" customFormat="1" ht="14.25" customHeight="1" x14ac:dyDescent="0.25">
      <c r="A102" s="183"/>
      <c r="B102" s="62"/>
      <c r="C102" s="154"/>
      <c r="D102" s="152"/>
      <c r="E102" s="214">
        <f>IF(E101="-","-",IF(ISBLANK(D101), "",ROUND((2*D101+1.96^2-(1.96*SQRT((1.96^2+4*D101*(1-E101)))))/(2*($X101+(1.96^2))), 3)))</f>
        <v>0.65300000000000002</v>
      </c>
      <c r="F102" s="214">
        <f>IF(E101="-","-",IF(ISBLANK(D101), "",ROUND((2*D101+1.96^2+(1.96*SQRT((1.96^2+4*D101*(1-E101)))))/(2*($X101+(1.96^2))), 3)))</f>
        <v>0.93600000000000005</v>
      </c>
      <c r="G102" s="214">
        <f>IF(G101="-","-",IF(ISBLANK(D101), "",ROUND((2*D101+1.96^2-(1.96*SQRT((1.96^2+4*D101*(1-G101)))))/(2*($Y101+(1.96^2))), 3)))</f>
        <v>6.6000000000000003E-2</v>
      </c>
      <c r="H102" s="215">
        <f>IF(G101="-","-",IF(ISBLANK(D101), "",ROUND((2*D101+1.96^2+(1.96*SQRT((1.96^2+4*D101*(1-G101)))))/(2*($Y101+(1.96^2))), 3)))</f>
        <v>0.14699999999999999</v>
      </c>
      <c r="I102" s="152"/>
      <c r="J102" s="214" t="str">
        <f>IF(J101="-","-",IF(ISBLANK(I101), "",ROUND((2*I101+1.96^2-(1.96*SQRT((1.96^2+4*I101*(1-J101)))))/(2*($X101+(1.96^2))), 3)))</f>
        <v>-</v>
      </c>
      <c r="K102" s="214" t="str">
        <f>IF(J101="-","-",IF(ISBLANK(I101), "",ROUND((2*I101+1.96^2+(1.96*SQRT((1.96^2+4*I101*(1-J101)))))/(2*($X101+(1.96^2))), 3)))</f>
        <v>-</v>
      </c>
      <c r="L102" s="214" t="str">
        <f>IF(L101="-","-",IF(ISBLANK(I101), "",ROUND((2*I101+1.96^2-(1.96*SQRT((1.96^2+4*I101*(1-L101)))))/(2*($Y101+(1.96^2))), 3)))</f>
        <v>-</v>
      </c>
      <c r="M102" s="215" t="str">
        <f>IF(L101="-","-",IF(ISBLANK(I101), "",ROUND((2*I101+1.96^2+(1.96*SQRT((1.96^2+4*I101*(1-L101)))))/(2*($Y101+(1.96^2))), 3)))</f>
        <v>-</v>
      </c>
      <c r="N102" s="152"/>
      <c r="O102" s="214" t="str">
        <f>IF(O101="-","-",IF(ISBLANK(N101), "",ROUND((2*N101+1.96^2-(1.96*SQRT((1.96^2+4*N101*(1-O101)))))/(2*($X101+(1.96^2))), 3)))</f>
        <v>-</v>
      </c>
      <c r="P102" s="214" t="str">
        <f>IF(O101="-","-",IF(ISBLANK(N101), "",ROUND((2*N101+1.96^2+(1.96*SQRT((1.96^2+4*N101*(1-O101)))))/(2*($X101+(1.96^2))), 3)))</f>
        <v>-</v>
      </c>
      <c r="Q102" s="214" t="str">
        <f>IF(Q101="-","-",IF(ISBLANK(N101), "",ROUND((2*N101+1.96^2-(1.96*SQRT((1.96^2+4*N101*(1-Q101)))))/(2*($Y101+(1.96^2))), 3)))</f>
        <v>-</v>
      </c>
      <c r="R102" s="215" t="str">
        <f>IF(Q101="-","-",IF(ISBLANK(N101), "",ROUND((2*N101+1.96^2+(1.96*SQRT((1.96^2+4*N101*(1-Q101)))))/(2*($Y101+(1.96^2))), 3)))</f>
        <v>-</v>
      </c>
      <c r="S102" s="152"/>
      <c r="T102" s="214" t="str">
        <f>IF(T101="-","-",IF(ISBLANK(S101), "",ROUND((2*S101+1.96^2-(1.96*SQRT((1.96^2+4*S101*(1-T101)))))/(2*($X101+(1.96^2))), 3)))</f>
        <v>-</v>
      </c>
      <c r="U102" s="214" t="str">
        <f>IF(T101="-","-",IF(ISBLANK(S101), "",ROUND((2*S101+1.96^2+(1.96*SQRT((1.96^2+4*S101*(1-T101)))))/(2*($X101+(1.96^2))), 3)))</f>
        <v>-</v>
      </c>
      <c r="V102" s="214" t="str">
        <f>IF(V101="-","-",IF(ISBLANK(S101), "",ROUND((2*S101+1.96^2-(1.96*SQRT((1.96^2+4*S101*(1-V101)))))/(2*($Y101+(1.96^2))), 3)))</f>
        <v>-</v>
      </c>
      <c r="W102" s="215" t="str">
        <f>IF(V101="-","-",IF(ISBLANK(S101), "",ROUND((2*S101+1.96^2+(1.96*SQRT((1.96^2+4*S101*(1-V101)))))/(2*($Y101+(1.96^2))), 3)))</f>
        <v>-</v>
      </c>
      <c r="X102" s="152"/>
      <c r="Y102" s="181"/>
    </row>
    <row r="103" spans="1:25" s="63" customFormat="1" ht="14.25" customHeight="1" x14ac:dyDescent="0.25">
      <c r="A103" s="183" t="str">
        <f t="shared" ref="A103" si="50">CONCATENATE($C$5,C103)</f>
        <v>LondonVulva</v>
      </c>
      <c r="B103" s="62"/>
      <c r="C103" s="154" t="s">
        <v>59</v>
      </c>
      <c r="D103" s="152">
        <f>IF($C103="All tumours (excl. NMSC)", SUMIF(Malignant_EP_suppr!$A$2:$A$10,$C$5&amp;" Total",INDEX(Malignant_EP_suppr!$A$2:$H$10,0,MATCH(D$5,Malignant_EP_suppr!$A$2:$H$2,0))),IF($C103="All malignant tumours (excl. NMSC)",SUMIF(Malignant_EP_suppr!$A$2:$A$10,$C$5&amp;"Malignant",INDEX(Malignant_EP_suppr!$A$2:$H$10,0,MATCH(D$5,Malignant_EP_suppr!$A$2:$H$2,0))),VLOOKUP($A103,TumourType_EP_suppr!$A$5:$H$102,VLOOKUP(D$5,$AC$9:$AD$13,2),FALSE)))</f>
        <v>67</v>
      </c>
      <c r="E103" s="216">
        <f>IFERROR(IF(D103="&lt;5","-",D103/$X103),"-")</f>
        <v>0.8271604938271605</v>
      </c>
      <c r="F103" s="216"/>
      <c r="G103" s="216">
        <f>IFERROR(IF(D103="&lt;5","-",D103/$Y103),"-")</f>
        <v>9.3444909344490928E-2</v>
      </c>
      <c r="H103" s="217"/>
      <c r="I103" s="152" t="str">
        <f>IF($C103="All tumours (excl. NMSC)", SUMIF(Malignant_EP_suppr!$A$2:$A$10,$C$5&amp;" Total",INDEX(Malignant_EP_suppr!$A$2:$H$10,0,MATCH(I$5,Malignant_EP_suppr!$A$2:$H$2,0))),IF($C103="All malignant tumours (excl. NMSC)",SUMIF(Malignant_EP_suppr!$A$2:$A$10,$C$5&amp;"Malignant",INDEX(Malignant_EP_suppr!$A$2:$H$10,0,MATCH(I$5,Malignant_EP_suppr!$A$2:$H$2,0))),VLOOKUP($A103,TumourType_EP_suppr!$A$5:$H$102,VLOOKUP(I$5,$AC$9:$AD$13,2),FALSE)))</f>
        <v>*</v>
      </c>
      <c r="J103" s="216" t="str">
        <f t="shared" si="1"/>
        <v>-</v>
      </c>
      <c r="K103" s="216"/>
      <c r="L103" s="216" t="str">
        <f>IFERROR(IF(I103="&lt;5","-",I103/$Y103),"-")</f>
        <v>-</v>
      </c>
      <c r="M103" s="221"/>
      <c r="N103" s="152" t="str">
        <f>IF($C103="All tumours (excl. NMSC)", SUMIF(Malignant_EP_suppr!$A$2:$A$10,$C$5&amp;" Total",INDEX(Malignant_EP_suppr!$A$2:$H$10,0,MATCH(N$5,Malignant_EP_suppr!$A$2:$H$2,0))),IF($C103="All malignant tumours (excl. NMSC)",SUMIF(Malignant_EP_suppr!$A$2:$A$10,$C$5&amp;"Malignant",INDEX(Malignant_EP_suppr!$A$2:$H$10,0,MATCH(N$5,Malignant_EP_suppr!$A$2:$H$2,0))),VLOOKUP($A103,TumourType_EP_suppr!$A$5:$H$102,VLOOKUP(N$5,$AC$9:$AD$13,2),FALSE)))</f>
        <v>*</v>
      </c>
      <c r="O103" s="216" t="str">
        <f t="shared" si="2"/>
        <v>-</v>
      </c>
      <c r="P103" s="216"/>
      <c r="Q103" s="216" t="str">
        <f>IFERROR(IF(N103="&lt;5","-",N103/$Y103),"-")</f>
        <v>-</v>
      </c>
      <c r="R103" s="217"/>
      <c r="S103" s="152">
        <f>IF($C103="All tumours (excl. NMSC)", SUMIF(Malignant_EP_suppr!$A$2:$A$10,$C$5&amp;" Total",INDEX(Malignant_EP_suppr!$A$2:$H$10,0,MATCH(S$5,Malignant_EP_suppr!$A$2:$H$2,0))),IF($C103="All malignant tumours (excl. NMSC)",SUMIF(Malignant_EP_suppr!$A$2:$A$10,$C$5&amp;"Malignant",INDEX(Malignant_EP_suppr!$A$2:$H$10,0,MATCH(S$5,Malignant_EP_suppr!$A$2:$H$2,0))),VLOOKUP($A103,TumourType_EP_suppr!$A$5:$H$102,VLOOKUP(S$5,$AC$9:$AD$13,2),FALSE)))</f>
        <v>10</v>
      </c>
      <c r="T103" s="216">
        <f t="shared" si="3"/>
        <v>0.12345679012345678</v>
      </c>
      <c r="U103" s="216"/>
      <c r="V103" s="216">
        <f>IFERROR(IF(S103="&lt;5","-",S103/$Y103),"-")</f>
        <v>1.3947001394700139E-2</v>
      </c>
      <c r="W103" s="221"/>
      <c r="X103" s="152">
        <f>IF($C103="All tumours (excl. NMSC)", SUMIF(Malignant_EP_suppr!$A$2:$A$10,$C$5&amp;" Total",INDEX(Malignant_EP_suppr!$A$2:$H$10,0,MATCH(X$5,Malignant_EP_suppr!$A$2:$H$2,0))),IF($C103="All malignant tumours (excl. NMSC)",SUMIF(Malignant_EP_suppr!$A$2:$A$10,$C$5&amp;"Malignant",INDEX(Malignant_EP_suppr!$A$2:$H$10,0,MATCH(X$5,Malignant_EP_suppr!$A$2:$H$2,0))),VLOOKUP($A103,TumourType_EP_suppr!$A$5:$H$102,VLOOKUP(X$5,$AC$9:$AD$13,2),FALSE)))</f>
        <v>81</v>
      </c>
      <c r="Y103" s="180">
        <f>IFERROR(IF($C103="All tumours (excl. NMSC)", VLOOKUP($Z103,Malignant_all_suppr!$A$4:$D$10,4,FALSE),IF($C103="All malignant tumours (excl. NMSC)",VLOOKUP($Z103,Malignant_all_suppr!$A$4:$D$10,4,FALSE),VLOOKUP($A103,TumourType_all_suppr!$A$4:$D$101,4,FALSE))),0)</f>
        <v>717</v>
      </c>
    </row>
    <row r="104" spans="1:25" s="63" customFormat="1" ht="14.25" customHeight="1" thickBot="1" x14ac:dyDescent="0.3">
      <c r="A104" s="183"/>
      <c r="B104" s="62"/>
      <c r="C104" s="155"/>
      <c r="D104" s="153"/>
      <c r="E104" s="218">
        <f>IF(E103="-","-",IF(ISBLANK(D103), "",ROUND((2*D103+1.96^2-(1.96*SQRT((1.96^2+4*D103*(1-E103)))))/(2*($X103+(1.96^2))), 3)))</f>
        <v>0.73099999999999998</v>
      </c>
      <c r="F104" s="218">
        <f>IF(E103="-","-",IF(ISBLANK(D103), "",ROUND((2*D103+1.96^2+(1.96*SQRT((1.96^2+4*D103*(1-E103)))))/(2*($X103+(1.96^2))), 3)))</f>
        <v>0.89400000000000002</v>
      </c>
      <c r="G104" s="218">
        <f>IF(G103="-","-",IF(ISBLANK(D103), "",ROUND((2*D103+1.96^2-(1.96*SQRT((1.96^2+4*D103*(1-G103)))))/(2*($Y103+(1.96^2))), 3)))</f>
        <v>7.3999999999999996E-2</v>
      </c>
      <c r="H104" s="219">
        <f>IF(G103="-","-",IF(ISBLANK(D103), "",ROUND((2*D103+1.96^2+(1.96*SQRT((1.96^2+4*D103*(1-G103)))))/(2*($Y103+(1.96^2))), 3)))</f>
        <v>0.11700000000000001</v>
      </c>
      <c r="I104" s="153"/>
      <c r="J104" s="218" t="str">
        <f>IF(J103="-","-",IF(ISBLANK(I103), "",ROUND((2*I103+1.96^2-(1.96*SQRT((1.96^2+4*I103*(1-J103)))))/(2*($X103+(1.96^2))), 3)))</f>
        <v>-</v>
      </c>
      <c r="K104" s="218" t="str">
        <f>IF(J103="-","-",IF(ISBLANK(I103), "",ROUND((2*I103+1.96^2+(1.96*SQRT((1.96^2+4*I103*(1-J103)))))/(2*($X103+(1.96^2))), 3)))</f>
        <v>-</v>
      </c>
      <c r="L104" s="218" t="str">
        <f>IF(L103="-","-",IF(ISBLANK(I103), "",ROUND((2*I103+1.96^2-(1.96*SQRT((1.96^2+4*I103*(1-L103)))))/(2*($Y103+(1.96^2))), 3)))</f>
        <v>-</v>
      </c>
      <c r="M104" s="219" t="str">
        <f>IF(L103="-","-",IF(ISBLANK(I103), "",ROUND((2*I103+1.96^2+(1.96*SQRT((1.96^2+4*I103*(1-L103)))))/(2*($Y103+(1.96^2))), 3)))</f>
        <v>-</v>
      </c>
      <c r="N104" s="153"/>
      <c r="O104" s="218" t="str">
        <f>IF(O103="-","-",IF(ISBLANK(N103), "",ROUND((2*N103+1.96^2-(1.96*SQRT((1.96^2+4*N103*(1-O103)))))/(2*($X103+(1.96^2))), 3)))</f>
        <v>-</v>
      </c>
      <c r="P104" s="218" t="str">
        <f>IF(O103="-","-",IF(ISBLANK(N103), "",ROUND((2*N103+1.96^2+(1.96*SQRT((1.96^2+4*N103*(1-O103)))))/(2*($X103+(1.96^2))), 3)))</f>
        <v>-</v>
      </c>
      <c r="Q104" s="218" t="str">
        <f>IF(Q103="-","-",IF(ISBLANK(N103), "",ROUND((2*N103+1.96^2-(1.96*SQRT((1.96^2+4*N103*(1-Q103)))))/(2*($Y103+(1.96^2))), 3)))</f>
        <v>-</v>
      </c>
      <c r="R104" s="219" t="str">
        <f>IF(Q103="-","-",IF(ISBLANK(N103), "",ROUND((2*N103+1.96^2+(1.96*SQRT((1.96^2+4*N103*(1-Q103)))))/(2*($Y103+(1.96^2))), 3)))</f>
        <v>-</v>
      </c>
      <c r="S104" s="153"/>
      <c r="T104" s="218">
        <f>IF(T103="-","-",IF(ISBLANK(S103), "",ROUND((2*S103+1.96^2-(1.96*SQRT((1.96^2+4*S103*(1-T103)))))/(2*($X103+(1.96^2))), 3)))</f>
        <v>6.8000000000000005E-2</v>
      </c>
      <c r="U104" s="218">
        <f>IF(T103="-","-",IF(ISBLANK(S103), "",ROUND((2*S103+1.96^2+(1.96*SQRT((1.96^2+4*S103*(1-T103)))))/(2*($X103+(1.96^2))), 3)))</f>
        <v>0.21299999999999999</v>
      </c>
      <c r="V104" s="218">
        <f>IF(V103="-","-",IF(ISBLANK(S103), "",ROUND((2*S103+1.96^2-(1.96*SQRT((1.96^2+4*S103*(1-V103)))))/(2*($Y103+(1.96^2))), 3)))</f>
        <v>8.0000000000000002E-3</v>
      </c>
      <c r="W104" s="219">
        <f>IF(V103="-","-",IF(ISBLANK(S103), "",ROUND((2*S103+1.96^2+(1.96*SQRT((1.96^2+4*S103*(1-V103)))))/(2*($Y103+(1.96^2))), 3)))</f>
        <v>2.5000000000000001E-2</v>
      </c>
      <c r="X104" s="153"/>
      <c r="Y104" s="182"/>
    </row>
    <row r="105" spans="1:25" s="63" customFormat="1" x14ac:dyDescent="0.25">
      <c r="A105" s="135"/>
      <c r="C105" s="67"/>
      <c r="D105" s="110"/>
      <c r="E105" s="67"/>
      <c r="F105" s="67"/>
      <c r="G105" s="67"/>
      <c r="H105" s="67"/>
      <c r="I105" s="110"/>
      <c r="J105" s="67"/>
      <c r="K105" s="67"/>
      <c r="L105" s="67"/>
      <c r="M105" s="67"/>
      <c r="N105" s="110"/>
      <c r="O105" s="67"/>
      <c r="P105" s="67"/>
      <c r="Q105" s="67"/>
      <c r="R105" s="67"/>
      <c r="S105" s="110"/>
      <c r="T105" s="67"/>
      <c r="U105" s="67"/>
      <c r="V105" s="67"/>
      <c r="W105" s="67"/>
      <c r="X105" s="110"/>
      <c r="Y105" s="110"/>
    </row>
    <row r="106" spans="1:25" x14ac:dyDescent="0.25">
      <c r="A106" s="135"/>
      <c r="C106" s="151"/>
      <c r="D106" s="151"/>
      <c r="E106" s="151"/>
      <c r="F106" s="151"/>
      <c r="G106" s="16"/>
      <c r="H106" s="16"/>
      <c r="I106" s="111"/>
      <c r="L106" s="16"/>
      <c r="M106" s="16"/>
      <c r="N106" s="111"/>
      <c r="O106" s="16"/>
      <c r="P106" s="16"/>
      <c r="Q106" s="16"/>
      <c r="R106" s="16"/>
      <c r="S106" s="111"/>
      <c r="T106" s="68"/>
      <c r="U106" s="68"/>
      <c r="V106" s="16"/>
      <c r="W106" s="16"/>
      <c r="X106" s="111"/>
      <c r="Y106" s="111"/>
    </row>
    <row r="107" spans="1:25" x14ac:dyDescent="0.25">
      <c r="A107" s="129"/>
      <c r="C107" s="16"/>
      <c r="D107" s="111"/>
      <c r="E107" s="16"/>
      <c r="F107" s="16"/>
      <c r="G107" s="16"/>
      <c r="H107" s="16"/>
      <c r="I107" s="111"/>
      <c r="J107" s="16"/>
      <c r="K107" s="16"/>
      <c r="L107" s="16"/>
      <c r="M107" s="16"/>
      <c r="N107" s="111"/>
      <c r="O107" s="16"/>
      <c r="P107" s="16"/>
      <c r="Q107" s="16"/>
      <c r="R107" s="16"/>
      <c r="S107" s="111"/>
      <c r="T107" s="16"/>
      <c r="U107" s="16"/>
      <c r="V107" s="16"/>
      <c r="W107" s="16"/>
      <c r="X107" s="111"/>
      <c r="Y107" s="111"/>
    </row>
    <row r="108" spans="1:25" x14ac:dyDescent="0.25">
      <c r="A108" s="129"/>
    </row>
    <row r="109" spans="1:25" x14ac:dyDescent="0.25">
      <c r="A109" s="129"/>
    </row>
    <row r="110" spans="1:25" x14ac:dyDescent="0.25">
      <c r="A110" s="129"/>
    </row>
    <row r="111" spans="1:25" x14ac:dyDescent="0.25">
      <c r="A111" s="129"/>
    </row>
    <row r="112" spans="1:25" x14ac:dyDescent="0.25">
      <c r="A112" s="129"/>
    </row>
    <row r="113" spans="1:1" x14ac:dyDescent="0.25">
      <c r="A113" s="129"/>
    </row>
    <row r="114" spans="1:1" x14ac:dyDescent="0.25">
      <c r="A114" s="129"/>
    </row>
    <row r="115" spans="1:1" x14ac:dyDescent="0.25">
      <c r="A115" s="129"/>
    </row>
    <row r="116" spans="1:1" x14ac:dyDescent="0.25">
      <c r="A116" s="129"/>
    </row>
    <row r="117" spans="1:1" x14ac:dyDescent="0.25">
      <c r="A117" s="129"/>
    </row>
    <row r="118" spans="1:1" x14ac:dyDescent="0.25">
      <c r="A118" s="129"/>
    </row>
    <row r="119" spans="1:1" x14ac:dyDescent="0.25">
      <c r="A119" s="129"/>
    </row>
    <row r="120" spans="1:1" x14ac:dyDescent="0.25">
      <c r="A120" s="129"/>
    </row>
    <row r="121" spans="1:1" x14ac:dyDescent="0.25">
      <c r="A121" s="129"/>
    </row>
    <row r="122" spans="1:1" x14ac:dyDescent="0.25">
      <c r="A122" s="129"/>
    </row>
    <row r="123" spans="1:1" x14ac:dyDescent="0.25">
      <c r="A123" s="129"/>
    </row>
    <row r="124" spans="1:1" x14ac:dyDescent="0.25">
      <c r="A124" s="129"/>
    </row>
    <row r="125" spans="1:1" x14ac:dyDescent="0.25">
      <c r="A125" s="129"/>
    </row>
    <row r="126" spans="1:1" x14ac:dyDescent="0.25">
      <c r="A126" s="129"/>
    </row>
    <row r="127" spans="1:1" x14ac:dyDescent="0.25">
      <c r="A127" s="129"/>
    </row>
    <row r="128" spans="1:1" x14ac:dyDescent="0.25">
      <c r="A128" s="129"/>
    </row>
    <row r="129" spans="1:13" x14ac:dyDescent="0.25">
      <c r="A129" s="129"/>
    </row>
    <row r="130" spans="1:13" x14ac:dyDescent="0.25">
      <c r="A130" s="129"/>
    </row>
    <row r="131" spans="1:13" x14ac:dyDescent="0.25">
      <c r="A131" s="129"/>
      <c r="C131" s="56"/>
      <c r="D131" s="112"/>
      <c r="E131" s="17"/>
      <c r="F131" s="17"/>
      <c r="G131" s="17"/>
      <c r="H131" s="17"/>
    </row>
    <row r="132" spans="1:13" x14ac:dyDescent="0.25">
      <c r="A132" s="129"/>
      <c r="C132" s="56"/>
      <c r="D132" s="112"/>
      <c r="E132" s="17"/>
      <c r="F132" s="17"/>
      <c r="G132" s="17"/>
      <c r="H132" s="17"/>
    </row>
    <row r="133" spans="1:13" x14ac:dyDescent="0.25">
      <c r="A133" s="129"/>
      <c r="C133" s="56"/>
      <c r="D133" s="112"/>
      <c r="E133" s="17"/>
      <c r="F133" s="17"/>
      <c r="G133" s="17"/>
      <c r="H133" s="17"/>
    </row>
    <row r="134" spans="1:13" x14ac:dyDescent="0.25">
      <c r="A134" s="129"/>
      <c r="B134" s="17"/>
      <c r="C134" s="56"/>
      <c r="D134" s="112"/>
      <c r="E134" s="17"/>
      <c r="F134" s="17"/>
      <c r="G134" s="17"/>
      <c r="H134" s="17"/>
      <c r="I134" s="112"/>
      <c r="J134" s="17"/>
      <c r="K134" s="17"/>
      <c r="L134" s="17"/>
      <c r="M134" s="17"/>
    </row>
    <row r="135" spans="1:13" x14ac:dyDescent="0.25">
      <c r="A135" s="129"/>
      <c r="B135" s="17"/>
      <c r="C135" s="56"/>
      <c r="D135" s="112"/>
      <c r="E135" s="17"/>
      <c r="F135" s="17"/>
      <c r="G135" s="17"/>
      <c r="H135" s="17"/>
      <c r="I135" s="112"/>
      <c r="J135" s="17"/>
      <c r="K135" s="17"/>
      <c r="L135" s="17"/>
      <c r="M135" s="17"/>
    </row>
    <row r="136" spans="1:13" x14ac:dyDescent="0.25">
      <c r="A136" s="129"/>
      <c r="B136" s="17"/>
      <c r="C136" s="56"/>
      <c r="D136" s="112"/>
      <c r="E136" s="17"/>
      <c r="F136" s="17"/>
      <c r="G136" s="17"/>
      <c r="H136" s="17"/>
      <c r="I136" s="112"/>
      <c r="J136" s="17"/>
      <c r="K136" s="17"/>
      <c r="L136" s="17"/>
      <c r="M136" s="17"/>
    </row>
    <row r="137" spans="1:13" x14ac:dyDescent="0.25">
      <c r="A137" s="129"/>
      <c r="B137" s="17"/>
      <c r="C137" s="56"/>
      <c r="D137" s="112"/>
      <c r="E137" s="17"/>
      <c r="F137" s="17"/>
      <c r="G137" s="17"/>
      <c r="H137" s="17"/>
      <c r="I137" s="112"/>
      <c r="J137" s="17"/>
      <c r="K137" s="17"/>
      <c r="L137" s="17"/>
      <c r="M137" s="17"/>
    </row>
    <row r="138" spans="1:13" x14ac:dyDescent="0.25">
      <c r="A138" s="129"/>
      <c r="B138" s="17"/>
      <c r="C138" s="56"/>
      <c r="D138" s="112"/>
      <c r="E138" s="17"/>
      <c r="F138" s="17"/>
      <c r="G138" s="17"/>
      <c r="H138" s="17"/>
      <c r="I138" s="112"/>
      <c r="J138" s="17"/>
      <c r="K138" s="17"/>
      <c r="L138" s="17"/>
      <c r="M138" s="17"/>
    </row>
    <row r="139" spans="1:13" x14ac:dyDescent="0.25">
      <c r="A139" s="129"/>
      <c r="B139" s="17"/>
      <c r="C139" s="56"/>
      <c r="D139" s="112"/>
      <c r="E139" s="17"/>
      <c r="F139" s="17"/>
      <c r="G139" s="17"/>
      <c r="H139" s="17"/>
      <c r="I139" s="112"/>
      <c r="J139" s="17"/>
      <c r="K139" s="17"/>
      <c r="L139" s="17"/>
      <c r="M139" s="17"/>
    </row>
    <row r="140" spans="1:13" x14ac:dyDescent="0.25">
      <c r="A140" s="129"/>
      <c r="B140" s="17"/>
      <c r="C140" s="56"/>
      <c r="D140" s="112"/>
      <c r="E140" s="17"/>
      <c r="F140" s="17"/>
      <c r="G140" s="17"/>
      <c r="H140" s="17"/>
      <c r="I140" s="112"/>
      <c r="J140" s="17"/>
      <c r="K140" s="17"/>
      <c r="L140" s="17"/>
      <c r="M140" s="17"/>
    </row>
    <row r="141" spans="1:13" x14ac:dyDescent="0.25">
      <c r="A141" s="129"/>
      <c r="B141" s="17"/>
      <c r="C141" s="56"/>
      <c r="D141" s="112"/>
      <c r="E141" s="17"/>
      <c r="F141" s="17"/>
      <c r="G141" s="17"/>
      <c r="H141" s="17"/>
      <c r="I141" s="112"/>
      <c r="J141" s="17"/>
      <c r="K141" s="17"/>
      <c r="L141" s="17"/>
      <c r="M141" s="17"/>
    </row>
    <row r="142" spans="1:13" x14ac:dyDescent="0.25">
      <c r="A142" s="12"/>
      <c r="B142" s="17"/>
      <c r="C142" s="56"/>
      <c r="D142" s="112"/>
      <c r="E142" s="17"/>
      <c r="F142" s="17"/>
      <c r="G142" s="17"/>
      <c r="H142" s="17"/>
      <c r="I142" s="112"/>
      <c r="J142" s="17"/>
      <c r="K142" s="17"/>
      <c r="L142" s="17"/>
      <c r="M142" s="17"/>
    </row>
    <row r="143" spans="1:13" x14ac:dyDescent="0.25">
      <c r="A143" s="12"/>
      <c r="B143" s="17"/>
      <c r="C143" s="56"/>
      <c r="D143" s="112"/>
      <c r="E143" s="17"/>
      <c r="F143" s="17"/>
      <c r="G143" s="17"/>
      <c r="H143" s="17"/>
      <c r="I143" s="112"/>
      <c r="J143" s="17"/>
      <c r="K143" s="17"/>
      <c r="L143" s="17"/>
      <c r="M143" s="17"/>
    </row>
    <row r="144" spans="1:13" x14ac:dyDescent="0.25">
      <c r="A144" s="12"/>
      <c r="B144" s="17"/>
      <c r="C144" s="56"/>
      <c r="D144" s="112"/>
      <c r="E144" s="17"/>
      <c r="F144" s="17"/>
      <c r="G144" s="17"/>
      <c r="H144" s="17"/>
      <c r="I144" s="112"/>
      <c r="J144" s="17"/>
      <c r="K144" s="17"/>
      <c r="L144" s="17"/>
      <c r="M144" s="17"/>
    </row>
    <row r="145" spans="1:13" x14ac:dyDescent="0.25">
      <c r="A145" s="12"/>
      <c r="B145" s="17"/>
      <c r="C145" s="56"/>
      <c r="D145" s="112"/>
      <c r="E145" s="17"/>
      <c r="F145" s="17"/>
      <c r="G145" s="17"/>
      <c r="H145" s="17"/>
      <c r="I145" s="112"/>
      <c r="J145" s="17"/>
      <c r="K145" s="17"/>
      <c r="L145" s="17"/>
      <c r="M145" s="17"/>
    </row>
    <row r="146" spans="1:13" x14ac:dyDescent="0.25">
      <c r="A146" s="12"/>
      <c r="B146" s="17"/>
      <c r="C146" s="56"/>
      <c r="D146" s="112"/>
      <c r="E146" s="17"/>
      <c r="F146" s="17"/>
      <c r="G146" s="17"/>
      <c r="H146" s="17"/>
      <c r="I146" s="112"/>
      <c r="J146" s="17"/>
      <c r="K146" s="17"/>
      <c r="L146" s="17"/>
      <c r="M146" s="17"/>
    </row>
    <row r="147" spans="1:13" x14ac:dyDescent="0.25">
      <c r="A147" s="12"/>
      <c r="B147" s="17"/>
      <c r="C147" s="56"/>
      <c r="D147" s="112"/>
      <c r="E147" s="17"/>
      <c r="F147" s="17"/>
      <c r="G147" s="17"/>
      <c r="H147" s="17"/>
      <c r="I147" s="112"/>
      <c r="J147" s="17"/>
      <c r="K147" s="17"/>
      <c r="L147" s="17"/>
      <c r="M147" s="17"/>
    </row>
    <row r="148" spans="1:13" x14ac:dyDescent="0.25">
      <c r="A148" s="12"/>
      <c r="B148" s="17"/>
      <c r="C148" s="56"/>
      <c r="D148" s="112"/>
      <c r="E148" s="17"/>
      <c r="F148" s="17"/>
      <c r="G148" s="17"/>
      <c r="H148" s="17"/>
      <c r="I148" s="112"/>
      <c r="J148" s="17"/>
      <c r="K148" s="17"/>
      <c r="L148" s="17"/>
      <c r="M148" s="17"/>
    </row>
    <row r="149" spans="1:13" x14ac:dyDescent="0.25">
      <c r="A149" s="12"/>
      <c r="B149" s="17"/>
      <c r="C149" s="56"/>
      <c r="D149" s="112"/>
      <c r="E149" s="17"/>
      <c r="F149" s="17"/>
      <c r="G149" s="17"/>
      <c r="H149" s="17"/>
      <c r="I149" s="112"/>
      <c r="J149" s="17"/>
      <c r="K149" s="17"/>
      <c r="L149" s="17"/>
      <c r="M149" s="17"/>
    </row>
    <row r="150" spans="1:13" x14ac:dyDescent="0.25">
      <c r="A150" s="12"/>
      <c r="B150" s="17"/>
      <c r="C150" s="56"/>
      <c r="D150" s="112"/>
      <c r="E150" s="17"/>
      <c r="F150" s="17"/>
      <c r="G150" s="17"/>
      <c r="H150" s="17"/>
      <c r="I150" s="112"/>
      <c r="J150" s="17"/>
      <c r="K150" s="17"/>
      <c r="L150" s="17"/>
      <c r="M150" s="17"/>
    </row>
    <row r="151" spans="1:13" x14ac:dyDescent="0.25">
      <c r="A151" s="12"/>
      <c r="B151" s="17"/>
      <c r="C151" s="56"/>
      <c r="D151" s="112"/>
      <c r="E151" s="17"/>
      <c r="F151" s="17"/>
      <c r="G151" s="17"/>
      <c r="H151" s="17"/>
      <c r="I151" s="112"/>
      <c r="J151" s="17"/>
      <c r="K151" s="17"/>
      <c r="L151" s="17"/>
      <c r="M151" s="17"/>
    </row>
    <row r="152" spans="1:13" x14ac:dyDescent="0.25">
      <c r="A152" s="12"/>
      <c r="B152" s="17"/>
      <c r="C152" s="56"/>
      <c r="D152" s="112"/>
      <c r="E152" s="17"/>
      <c r="F152" s="17"/>
      <c r="G152" s="17"/>
      <c r="H152" s="17"/>
      <c r="I152" s="112"/>
      <c r="J152" s="17"/>
      <c r="K152" s="17"/>
      <c r="L152" s="17"/>
      <c r="M152" s="17"/>
    </row>
    <row r="153" spans="1:13" x14ac:dyDescent="0.25">
      <c r="A153" s="12"/>
      <c r="B153" s="17"/>
      <c r="C153" s="56"/>
      <c r="D153" s="112"/>
      <c r="E153" s="17"/>
      <c r="F153" s="17"/>
      <c r="G153" s="17"/>
      <c r="H153" s="17"/>
      <c r="I153" s="112"/>
      <c r="J153" s="17"/>
      <c r="K153" s="17"/>
      <c r="L153" s="17"/>
      <c r="M153" s="17"/>
    </row>
    <row r="154" spans="1:13" x14ac:dyDescent="0.25">
      <c r="A154" s="12"/>
      <c r="B154" s="17"/>
      <c r="C154" s="56"/>
      <c r="D154" s="112"/>
      <c r="E154" s="17"/>
      <c r="F154" s="17"/>
      <c r="G154" s="17"/>
      <c r="H154" s="17"/>
      <c r="I154" s="112"/>
      <c r="J154" s="17"/>
      <c r="K154" s="17"/>
      <c r="L154" s="17"/>
      <c r="M154" s="17"/>
    </row>
    <row r="155" spans="1:13" x14ac:dyDescent="0.25">
      <c r="A155" s="12"/>
      <c r="B155" s="17"/>
      <c r="C155" s="56"/>
      <c r="D155" s="112"/>
      <c r="E155" s="17"/>
      <c r="F155" s="17"/>
      <c r="G155" s="17"/>
      <c r="H155" s="17"/>
      <c r="I155" s="112"/>
      <c r="J155" s="17"/>
      <c r="K155" s="17"/>
      <c r="L155" s="17"/>
      <c r="M155" s="17"/>
    </row>
    <row r="156" spans="1:13" x14ac:dyDescent="0.25">
      <c r="A156" s="12"/>
      <c r="B156" s="17"/>
      <c r="C156" s="56"/>
      <c r="D156" s="112"/>
      <c r="E156" s="17"/>
      <c r="F156" s="17"/>
      <c r="G156" s="17"/>
      <c r="H156" s="17"/>
      <c r="I156" s="112"/>
      <c r="J156" s="17"/>
      <c r="K156" s="17"/>
      <c r="L156" s="17"/>
      <c r="M156" s="17"/>
    </row>
    <row r="157" spans="1:13" x14ac:dyDescent="0.25">
      <c r="A157" s="12"/>
      <c r="B157" s="17"/>
      <c r="C157" s="56"/>
      <c r="D157" s="112"/>
      <c r="E157" s="17"/>
      <c r="F157" s="17"/>
      <c r="G157" s="17"/>
      <c r="H157" s="17"/>
      <c r="I157" s="112"/>
      <c r="J157" s="17"/>
      <c r="K157" s="17"/>
      <c r="L157" s="17"/>
      <c r="M157" s="17"/>
    </row>
    <row r="158" spans="1:13" x14ac:dyDescent="0.25">
      <c r="A158" s="12"/>
      <c r="B158" s="17"/>
      <c r="C158" s="56"/>
      <c r="D158" s="112"/>
      <c r="E158" s="17"/>
      <c r="F158" s="17"/>
      <c r="G158" s="17"/>
      <c r="H158" s="17"/>
      <c r="I158" s="112"/>
      <c r="J158" s="17"/>
      <c r="K158" s="17"/>
      <c r="L158" s="17"/>
      <c r="M158" s="17"/>
    </row>
    <row r="159" spans="1:13" x14ac:dyDescent="0.25">
      <c r="A159" s="12"/>
      <c r="B159" s="17"/>
      <c r="C159" s="56"/>
      <c r="D159" s="112"/>
      <c r="E159" s="17"/>
      <c r="F159" s="17"/>
      <c r="G159" s="17"/>
      <c r="H159" s="17"/>
      <c r="I159" s="112"/>
      <c r="J159" s="17"/>
      <c r="K159" s="17"/>
      <c r="L159" s="17"/>
      <c r="M159" s="17"/>
    </row>
    <row r="160" spans="1:13" x14ac:dyDescent="0.25">
      <c r="A160" s="12"/>
      <c r="B160" s="17"/>
      <c r="C160" s="56"/>
      <c r="D160" s="112"/>
      <c r="E160" s="17"/>
      <c r="F160" s="17"/>
      <c r="G160" s="17"/>
      <c r="H160" s="17"/>
      <c r="I160" s="112"/>
      <c r="J160" s="17"/>
      <c r="K160" s="17"/>
      <c r="L160" s="17"/>
      <c r="M160" s="17"/>
    </row>
    <row r="161" spans="1:13" x14ac:dyDescent="0.25">
      <c r="A161" s="12"/>
      <c r="B161" s="17"/>
      <c r="C161" s="56"/>
      <c r="D161" s="112"/>
      <c r="E161" s="17"/>
      <c r="F161" s="17"/>
      <c r="G161" s="17"/>
      <c r="H161" s="17"/>
      <c r="I161" s="112"/>
      <c r="J161" s="17"/>
      <c r="K161" s="17"/>
      <c r="L161" s="17"/>
      <c r="M161" s="17"/>
    </row>
    <row r="162" spans="1:13" x14ac:dyDescent="0.25">
      <c r="A162" s="12"/>
      <c r="B162" s="17"/>
      <c r="C162" s="56"/>
      <c r="D162" s="112"/>
      <c r="E162" s="17"/>
      <c r="F162" s="17"/>
      <c r="G162" s="17"/>
      <c r="H162" s="17"/>
      <c r="I162" s="112"/>
      <c r="J162" s="17"/>
      <c r="K162" s="17"/>
      <c r="L162" s="17"/>
      <c r="M162" s="17"/>
    </row>
    <row r="163" spans="1:13" x14ac:dyDescent="0.25">
      <c r="A163" s="12"/>
      <c r="B163" s="17"/>
      <c r="C163" s="56"/>
      <c r="D163" s="112"/>
      <c r="E163" s="17"/>
      <c r="F163" s="17"/>
      <c r="G163" s="17"/>
      <c r="H163" s="17"/>
      <c r="I163" s="112"/>
      <c r="J163" s="17"/>
      <c r="K163" s="17"/>
      <c r="L163" s="17"/>
      <c r="M163" s="17"/>
    </row>
    <row r="164" spans="1:13" x14ac:dyDescent="0.25">
      <c r="A164" s="12"/>
      <c r="B164" s="17"/>
      <c r="C164" s="56"/>
      <c r="D164" s="112"/>
      <c r="E164" s="17"/>
      <c r="F164" s="17"/>
      <c r="G164" s="17"/>
      <c r="H164" s="17"/>
      <c r="I164" s="112"/>
      <c r="J164" s="17"/>
      <c r="K164" s="17"/>
      <c r="L164" s="17"/>
      <c r="M164" s="17"/>
    </row>
    <row r="165" spans="1:13" x14ac:dyDescent="0.25">
      <c r="A165" s="12"/>
      <c r="B165" s="17"/>
      <c r="C165" s="56"/>
      <c r="D165" s="112"/>
      <c r="E165" s="17"/>
      <c r="F165" s="17"/>
      <c r="G165" s="17"/>
      <c r="H165" s="17"/>
      <c r="I165" s="112"/>
      <c r="J165" s="17"/>
      <c r="K165" s="17"/>
      <c r="L165" s="17"/>
      <c r="M165" s="17"/>
    </row>
    <row r="166" spans="1:13" x14ac:dyDescent="0.25">
      <c r="A166" s="12"/>
      <c r="B166" s="17"/>
      <c r="C166" s="56"/>
      <c r="D166" s="112"/>
      <c r="E166" s="17"/>
      <c r="F166" s="17"/>
      <c r="G166" s="17"/>
      <c r="H166" s="17"/>
      <c r="I166" s="112"/>
      <c r="J166" s="17"/>
      <c r="K166" s="17"/>
      <c r="L166" s="17"/>
      <c r="M166" s="17"/>
    </row>
    <row r="167" spans="1:13" x14ac:dyDescent="0.25">
      <c r="A167" s="12"/>
      <c r="B167" s="17"/>
      <c r="C167" s="56"/>
      <c r="D167" s="112"/>
      <c r="E167" s="17"/>
      <c r="F167" s="17"/>
      <c r="G167" s="17"/>
      <c r="H167" s="17"/>
      <c r="I167" s="112"/>
      <c r="J167" s="17"/>
      <c r="K167" s="17"/>
      <c r="L167" s="17"/>
      <c r="M167" s="17"/>
    </row>
    <row r="168" spans="1:13" x14ac:dyDescent="0.25">
      <c r="A168" s="12"/>
      <c r="B168" s="17"/>
      <c r="C168" s="56"/>
      <c r="D168" s="112"/>
      <c r="E168" s="17"/>
      <c r="F168" s="17"/>
      <c r="G168" s="17"/>
      <c r="H168" s="17"/>
      <c r="I168" s="112"/>
      <c r="J168" s="17"/>
      <c r="K168" s="17"/>
      <c r="L168" s="17"/>
      <c r="M168" s="17"/>
    </row>
    <row r="169" spans="1:13" x14ac:dyDescent="0.25">
      <c r="A169" s="12"/>
      <c r="B169" s="17"/>
      <c r="C169" s="56"/>
      <c r="D169" s="112"/>
      <c r="E169" s="17"/>
      <c r="F169" s="17"/>
      <c r="G169" s="17"/>
      <c r="H169" s="17"/>
      <c r="I169" s="112"/>
      <c r="J169" s="17"/>
      <c r="K169" s="17"/>
      <c r="L169" s="17"/>
      <c r="M169" s="17"/>
    </row>
    <row r="170" spans="1:13" x14ac:dyDescent="0.25">
      <c r="A170" s="12"/>
      <c r="B170" s="17"/>
      <c r="C170" s="56"/>
      <c r="D170" s="112"/>
      <c r="E170" s="17"/>
      <c r="F170" s="17"/>
      <c r="G170" s="17"/>
      <c r="H170" s="17"/>
      <c r="I170" s="112"/>
      <c r="J170" s="17"/>
      <c r="K170" s="17"/>
      <c r="L170" s="17"/>
      <c r="M170" s="17"/>
    </row>
    <row r="171" spans="1:13" x14ac:dyDescent="0.25">
      <c r="A171" s="12"/>
      <c r="B171" s="17"/>
      <c r="C171" s="56"/>
      <c r="D171" s="112"/>
      <c r="E171" s="17"/>
      <c r="F171" s="17"/>
      <c r="G171" s="17"/>
      <c r="H171" s="17"/>
      <c r="I171" s="112"/>
      <c r="J171" s="17"/>
      <c r="K171" s="17"/>
      <c r="L171" s="17"/>
      <c r="M171" s="17"/>
    </row>
    <row r="172" spans="1:13" x14ac:dyDescent="0.25">
      <c r="A172" s="12"/>
      <c r="B172" s="17"/>
      <c r="C172" s="56"/>
      <c r="D172" s="112"/>
      <c r="E172" s="17"/>
      <c r="F172" s="17"/>
      <c r="G172" s="17"/>
      <c r="H172" s="17"/>
      <c r="I172" s="112"/>
      <c r="J172" s="17"/>
      <c r="K172" s="17"/>
      <c r="L172" s="17"/>
      <c r="M172" s="17"/>
    </row>
    <row r="173" spans="1:13" x14ac:dyDescent="0.25">
      <c r="A173" s="12"/>
      <c r="B173" s="17"/>
      <c r="C173" s="56"/>
      <c r="D173" s="112"/>
      <c r="E173" s="17"/>
      <c r="F173" s="17"/>
      <c r="G173" s="17"/>
      <c r="H173" s="17"/>
      <c r="I173" s="112"/>
      <c r="J173" s="17"/>
      <c r="K173" s="17"/>
      <c r="L173" s="17"/>
      <c r="M173" s="17"/>
    </row>
    <row r="174" spans="1:13" x14ac:dyDescent="0.25">
      <c r="A174" s="12"/>
      <c r="B174" s="17"/>
      <c r="C174" s="56"/>
      <c r="D174" s="112"/>
      <c r="E174" s="17"/>
      <c r="F174" s="17"/>
      <c r="G174" s="17"/>
      <c r="H174" s="17"/>
      <c r="I174" s="112"/>
      <c r="J174" s="17"/>
      <c r="K174" s="17"/>
      <c r="L174" s="17"/>
      <c r="M174" s="17"/>
    </row>
    <row r="175" spans="1:13" x14ac:dyDescent="0.25">
      <c r="A175" s="12"/>
      <c r="B175" s="17"/>
      <c r="C175" s="56"/>
      <c r="D175" s="112"/>
      <c r="E175" s="17"/>
      <c r="F175" s="17"/>
      <c r="G175" s="17"/>
      <c r="H175" s="17"/>
      <c r="I175" s="112"/>
      <c r="J175" s="17"/>
      <c r="K175" s="17"/>
      <c r="L175" s="17"/>
      <c r="M175" s="17"/>
    </row>
    <row r="176" spans="1:13" x14ac:dyDescent="0.25">
      <c r="A176" s="12"/>
      <c r="B176" s="17"/>
      <c r="C176" s="56"/>
      <c r="D176" s="112"/>
      <c r="E176" s="17"/>
      <c r="F176" s="17"/>
      <c r="G176" s="17"/>
      <c r="H176" s="17"/>
      <c r="I176" s="112"/>
      <c r="J176" s="17"/>
      <c r="K176" s="17"/>
      <c r="L176" s="17"/>
      <c r="M176" s="17"/>
    </row>
    <row r="177" spans="1:13" x14ac:dyDescent="0.25">
      <c r="A177" s="12"/>
      <c r="B177" s="17"/>
      <c r="C177" s="56"/>
      <c r="D177" s="112"/>
      <c r="E177" s="17"/>
      <c r="F177" s="17"/>
      <c r="G177" s="17"/>
      <c r="H177" s="17"/>
      <c r="I177" s="112"/>
      <c r="J177" s="17"/>
      <c r="K177" s="17"/>
      <c r="L177" s="17"/>
      <c r="M177" s="17"/>
    </row>
    <row r="178" spans="1:13" x14ac:dyDescent="0.25">
      <c r="A178" s="12"/>
      <c r="B178" s="17"/>
      <c r="C178" s="56"/>
      <c r="D178" s="112"/>
      <c r="E178" s="17"/>
      <c r="F178" s="17"/>
      <c r="G178" s="17"/>
      <c r="H178" s="17"/>
      <c r="I178" s="112"/>
      <c r="J178" s="17"/>
      <c r="K178" s="17"/>
      <c r="L178" s="17"/>
      <c r="M178" s="17"/>
    </row>
    <row r="179" spans="1:13" x14ac:dyDescent="0.25">
      <c r="A179" s="12"/>
      <c r="B179" s="17"/>
      <c r="C179" s="56"/>
      <c r="D179" s="112"/>
      <c r="E179" s="17"/>
      <c r="F179" s="17"/>
      <c r="G179" s="17"/>
      <c r="H179" s="17"/>
      <c r="I179" s="112"/>
      <c r="J179" s="17"/>
      <c r="K179" s="17"/>
      <c r="L179" s="17"/>
      <c r="M179" s="17"/>
    </row>
    <row r="180" spans="1:13" x14ac:dyDescent="0.25">
      <c r="A180" s="12"/>
      <c r="B180" s="17"/>
      <c r="C180" s="56"/>
      <c r="D180" s="112"/>
      <c r="E180" s="17"/>
      <c r="F180" s="17"/>
      <c r="G180" s="17"/>
      <c r="H180" s="17"/>
      <c r="I180" s="112"/>
      <c r="J180" s="17"/>
      <c r="K180" s="17"/>
      <c r="L180" s="17"/>
      <c r="M180" s="17"/>
    </row>
    <row r="181" spans="1:13" x14ac:dyDescent="0.25">
      <c r="A181" s="12"/>
      <c r="B181" s="17"/>
      <c r="C181" s="56"/>
      <c r="D181" s="112"/>
      <c r="E181" s="17"/>
      <c r="F181" s="17"/>
      <c r="G181" s="17"/>
      <c r="H181" s="17"/>
      <c r="I181" s="112"/>
      <c r="J181" s="17"/>
      <c r="K181" s="17"/>
      <c r="L181" s="17"/>
      <c r="M181" s="17"/>
    </row>
    <row r="182" spans="1:13" x14ac:dyDescent="0.25">
      <c r="A182" s="12"/>
      <c r="B182" s="17"/>
      <c r="C182" s="56"/>
      <c r="D182" s="112"/>
      <c r="E182" s="17"/>
      <c r="F182" s="17"/>
      <c r="G182" s="17"/>
      <c r="H182" s="17"/>
      <c r="I182" s="112"/>
      <c r="J182" s="17"/>
      <c r="K182" s="17"/>
      <c r="L182" s="17"/>
      <c r="M182" s="17"/>
    </row>
    <row r="183" spans="1:13" x14ac:dyDescent="0.25">
      <c r="A183" s="12"/>
      <c r="B183" s="17"/>
      <c r="C183" s="56"/>
      <c r="D183" s="112"/>
      <c r="E183" s="17"/>
      <c r="F183" s="17"/>
      <c r="G183" s="17"/>
      <c r="H183" s="17"/>
      <c r="I183" s="112"/>
      <c r="J183" s="17"/>
      <c r="K183" s="17"/>
      <c r="L183" s="17"/>
      <c r="M183" s="17"/>
    </row>
    <row r="184" spans="1:13" x14ac:dyDescent="0.25">
      <c r="A184" s="12"/>
      <c r="B184" s="17"/>
      <c r="C184" s="56"/>
      <c r="D184" s="112"/>
      <c r="E184" s="17"/>
      <c r="F184" s="17"/>
      <c r="G184" s="17"/>
      <c r="H184" s="17"/>
      <c r="I184" s="112"/>
      <c r="J184" s="17"/>
      <c r="K184" s="17"/>
      <c r="L184" s="17"/>
      <c r="M184" s="17"/>
    </row>
    <row r="185" spans="1:13" x14ac:dyDescent="0.25">
      <c r="A185" s="12"/>
      <c r="B185" s="17"/>
      <c r="C185" s="56"/>
      <c r="D185" s="112"/>
      <c r="E185" s="17"/>
      <c r="F185" s="17"/>
      <c r="G185" s="17"/>
      <c r="H185" s="17"/>
      <c r="I185" s="112"/>
      <c r="J185" s="17"/>
      <c r="K185" s="17"/>
      <c r="L185" s="17"/>
      <c r="M185" s="17"/>
    </row>
    <row r="186" spans="1:13" x14ac:dyDescent="0.25">
      <c r="A186" s="12"/>
      <c r="B186" s="17"/>
      <c r="C186" s="56"/>
      <c r="D186" s="112"/>
      <c r="E186" s="17"/>
      <c r="F186" s="17"/>
      <c r="G186" s="17"/>
      <c r="H186" s="17"/>
      <c r="I186" s="112"/>
      <c r="J186" s="17"/>
      <c r="K186" s="17"/>
      <c r="L186" s="17"/>
      <c r="M186" s="17"/>
    </row>
    <row r="187" spans="1:13" x14ac:dyDescent="0.25">
      <c r="A187" s="12"/>
      <c r="B187" s="17"/>
      <c r="C187" s="56"/>
      <c r="D187" s="112"/>
      <c r="E187" s="17"/>
      <c r="F187" s="17"/>
      <c r="G187" s="17"/>
      <c r="H187" s="17"/>
      <c r="I187" s="112"/>
      <c r="J187" s="17"/>
      <c r="K187" s="17"/>
      <c r="L187" s="17"/>
      <c r="M187" s="17"/>
    </row>
    <row r="188" spans="1:13" x14ac:dyDescent="0.25">
      <c r="A188" s="12"/>
      <c r="B188" s="17"/>
      <c r="C188" s="56"/>
      <c r="D188" s="112"/>
      <c r="E188" s="17"/>
      <c r="F188" s="17"/>
      <c r="G188" s="17"/>
      <c r="H188" s="17"/>
      <c r="I188" s="112"/>
      <c r="J188" s="17"/>
      <c r="K188" s="17"/>
      <c r="L188" s="17"/>
      <c r="M188" s="17"/>
    </row>
    <row r="189" spans="1:13" x14ac:dyDescent="0.25">
      <c r="A189" s="12"/>
      <c r="B189" s="17"/>
      <c r="C189" s="56"/>
      <c r="D189" s="112"/>
      <c r="E189" s="17"/>
      <c r="F189" s="17"/>
      <c r="G189" s="17"/>
      <c r="H189" s="17"/>
      <c r="I189" s="112"/>
      <c r="J189" s="17"/>
      <c r="K189" s="17"/>
      <c r="L189" s="17"/>
      <c r="M189" s="17"/>
    </row>
    <row r="190" spans="1:13" x14ac:dyDescent="0.25">
      <c r="A190" s="12"/>
      <c r="B190" s="17"/>
      <c r="C190" s="56"/>
      <c r="D190" s="112"/>
      <c r="E190" s="17"/>
      <c r="F190" s="17"/>
      <c r="G190" s="17"/>
      <c r="H190" s="17"/>
      <c r="I190" s="112"/>
      <c r="J190" s="17"/>
      <c r="K190" s="17"/>
      <c r="L190" s="17"/>
      <c r="M190" s="17"/>
    </row>
    <row r="191" spans="1:13" x14ac:dyDescent="0.25">
      <c r="A191" s="12"/>
      <c r="B191" s="17"/>
      <c r="C191" s="56"/>
      <c r="D191" s="112"/>
      <c r="E191" s="17"/>
      <c r="F191" s="17"/>
      <c r="G191" s="17"/>
      <c r="H191" s="17"/>
      <c r="I191" s="112"/>
      <c r="J191" s="17"/>
      <c r="K191" s="17"/>
      <c r="L191" s="17"/>
      <c r="M191" s="17"/>
    </row>
    <row r="192" spans="1:13" x14ac:dyDescent="0.25">
      <c r="A192" s="12"/>
      <c r="B192" s="17"/>
      <c r="C192" s="56"/>
      <c r="D192" s="112"/>
      <c r="E192" s="17"/>
      <c r="F192" s="17"/>
      <c r="G192" s="17"/>
      <c r="H192" s="17"/>
      <c r="I192" s="112"/>
      <c r="J192" s="17"/>
      <c r="K192" s="17"/>
      <c r="L192" s="17"/>
      <c r="M192" s="17"/>
    </row>
    <row r="193" spans="1:13" x14ac:dyDescent="0.25">
      <c r="A193" s="12"/>
      <c r="B193" s="17"/>
      <c r="C193" s="56"/>
      <c r="D193" s="112"/>
      <c r="E193" s="17"/>
      <c r="F193" s="17"/>
      <c r="G193" s="17"/>
      <c r="H193" s="17"/>
      <c r="I193" s="112"/>
      <c r="J193" s="17"/>
      <c r="K193" s="17"/>
      <c r="L193" s="17"/>
      <c r="M193" s="17"/>
    </row>
    <row r="194" spans="1:13" x14ac:dyDescent="0.25">
      <c r="A194" s="12"/>
      <c r="B194" s="17"/>
      <c r="C194" s="56"/>
      <c r="D194" s="112"/>
      <c r="E194" s="17"/>
      <c r="F194" s="17"/>
      <c r="G194" s="17"/>
      <c r="H194" s="17"/>
      <c r="I194" s="112"/>
      <c r="J194" s="17"/>
      <c r="K194" s="17"/>
      <c r="L194" s="17"/>
      <c r="M194" s="17"/>
    </row>
    <row r="195" spans="1:13" x14ac:dyDescent="0.25">
      <c r="A195" s="12"/>
      <c r="B195" s="17"/>
      <c r="C195" s="56"/>
      <c r="D195" s="112"/>
      <c r="E195" s="17"/>
      <c r="F195" s="17"/>
      <c r="G195" s="17"/>
      <c r="H195" s="17"/>
      <c r="I195" s="112"/>
      <c r="J195" s="17"/>
      <c r="K195" s="17"/>
      <c r="L195" s="17"/>
      <c r="M195" s="17"/>
    </row>
    <row r="196" spans="1:13" x14ac:dyDescent="0.25">
      <c r="A196" s="17"/>
      <c r="B196" s="17"/>
      <c r="C196" s="56"/>
      <c r="D196" s="112"/>
      <c r="E196" s="17"/>
      <c r="F196" s="17"/>
      <c r="G196" s="17"/>
      <c r="H196" s="17"/>
      <c r="I196" s="112"/>
      <c r="J196" s="17"/>
      <c r="K196" s="17"/>
      <c r="L196" s="17"/>
      <c r="M196" s="17"/>
    </row>
    <row r="197" spans="1:13" x14ac:dyDescent="0.25">
      <c r="A197" s="17"/>
      <c r="B197" s="17"/>
      <c r="C197" s="56"/>
      <c r="D197" s="112"/>
      <c r="E197" s="17"/>
      <c r="F197" s="17"/>
      <c r="G197" s="17"/>
      <c r="H197" s="17"/>
      <c r="I197" s="112"/>
      <c r="J197" s="17"/>
      <c r="K197" s="17"/>
      <c r="L197" s="17"/>
      <c r="M197" s="17"/>
    </row>
    <row r="198" spans="1:13" x14ac:dyDescent="0.25">
      <c r="A198" s="17"/>
      <c r="B198" s="17"/>
      <c r="C198" s="56"/>
      <c r="D198" s="112"/>
      <c r="E198" s="17"/>
      <c r="F198" s="17"/>
      <c r="G198" s="17"/>
      <c r="H198" s="17"/>
      <c r="I198" s="112"/>
      <c r="J198" s="17"/>
      <c r="K198" s="17"/>
      <c r="L198" s="17"/>
      <c r="M198" s="17"/>
    </row>
    <row r="199" spans="1:13" x14ac:dyDescent="0.25">
      <c r="A199" s="17"/>
      <c r="B199" s="17"/>
      <c r="C199" s="56"/>
      <c r="D199" s="112"/>
      <c r="E199" s="17"/>
      <c r="F199" s="17"/>
      <c r="G199" s="17"/>
      <c r="H199" s="17"/>
      <c r="I199" s="112"/>
      <c r="J199" s="17"/>
      <c r="K199" s="17"/>
      <c r="L199" s="17"/>
      <c r="M199" s="17"/>
    </row>
    <row r="200" spans="1:13" x14ac:dyDescent="0.25">
      <c r="A200" s="17"/>
      <c r="B200" s="17"/>
      <c r="C200" s="56"/>
      <c r="D200" s="112"/>
      <c r="E200" s="17"/>
      <c r="F200" s="17"/>
      <c r="G200" s="17"/>
      <c r="H200" s="17"/>
      <c r="I200" s="112"/>
      <c r="J200" s="17"/>
      <c r="K200" s="17"/>
      <c r="L200" s="17"/>
      <c r="M200" s="17"/>
    </row>
    <row r="201" spans="1:13" x14ac:dyDescent="0.25">
      <c r="A201" s="17"/>
      <c r="B201" s="17"/>
      <c r="C201" s="56"/>
      <c r="D201" s="112"/>
      <c r="E201" s="17"/>
      <c r="F201" s="17"/>
      <c r="G201" s="17"/>
      <c r="H201" s="17"/>
      <c r="I201" s="112"/>
      <c r="J201" s="17"/>
      <c r="K201" s="17"/>
      <c r="L201" s="17"/>
      <c r="M201" s="17"/>
    </row>
    <row r="202" spans="1:13" x14ac:dyDescent="0.25">
      <c r="A202" s="17"/>
      <c r="B202" s="17"/>
      <c r="C202" s="56"/>
      <c r="D202" s="112"/>
      <c r="E202" s="17"/>
      <c r="F202" s="17"/>
      <c r="G202" s="17"/>
      <c r="H202" s="17"/>
      <c r="I202" s="112"/>
      <c r="J202" s="17"/>
      <c r="K202" s="17"/>
      <c r="L202" s="17"/>
      <c r="M202" s="17"/>
    </row>
    <row r="203" spans="1:13" x14ac:dyDescent="0.25">
      <c r="A203" s="17"/>
      <c r="B203" s="17"/>
      <c r="C203" s="56"/>
      <c r="D203" s="112"/>
      <c r="E203" s="17"/>
      <c r="F203" s="17"/>
      <c r="G203" s="17"/>
      <c r="H203" s="17"/>
      <c r="I203" s="112"/>
      <c r="J203" s="17"/>
      <c r="K203" s="17"/>
      <c r="L203" s="17"/>
      <c r="M203" s="17"/>
    </row>
    <row r="204" spans="1:13" x14ac:dyDescent="0.25">
      <c r="A204" s="17"/>
      <c r="B204" s="17"/>
      <c r="C204" s="56"/>
      <c r="D204" s="112"/>
      <c r="E204" s="17"/>
      <c r="F204" s="17"/>
      <c r="G204" s="17"/>
      <c r="H204" s="17"/>
      <c r="I204" s="112"/>
      <c r="J204" s="17"/>
      <c r="K204" s="17"/>
      <c r="L204" s="17"/>
      <c r="M204" s="17"/>
    </row>
    <row r="205" spans="1:13" x14ac:dyDescent="0.25">
      <c r="A205" s="17"/>
      <c r="B205" s="17"/>
      <c r="C205" s="56"/>
      <c r="D205" s="112"/>
      <c r="E205" s="17"/>
      <c r="F205" s="17"/>
      <c r="G205" s="17"/>
      <c r="H205" s="17"/>
      <c r="I205" s="112"/>
      <c r="J205" s="17"/>
      <c r="K205" s="17"/>
      <c r="L205" s="17"/>
      <c r="M205" s="17"/>
    </row>
    <row r="206" spans="1:13" x14ac:dyDescent="0.25">
      <c r="A206" s="17"/>
      <c r="B206" s="17"/>
      <c r="C206" s="56"/>
      <c r="D206" s="112"/>
      <c r="E206" s="17"/>
      <c r="F206" s="17"/>
      <c r="G206" s="17"/>
      <c r="H206" s="17"/>
      <c r="I206" s="112"/>
      <c r="J206" s="17"/>
      <c r="K206" s="17"/>
      <c r="L206" s="17"/>
      <c r="M206" s="17"/>
    </row>
    <row r="207" spans="1:13" x14ac:dyDescent="0.25">
      <c r="A207" s="17"/>
      <c r="B207" s="17"/>
      <c r="C207" s="56"/>
      <c r="D207" s="112"/>
      <c r="E207" s="17"/>
      <c r="F207" s="17"/>
      <c r="G207" s="17"/>
      <c r="H207" s="17"/>
      <c r="I207" s="112"/>
      <c r="J207" s="17"/>
      <c r="K207" s="17"/>
      <c r="L207" s="17"/>
      <c r="M207" s="17"/>
    </row>
    <row r="208" spans="1:13" x14ac:dyDescent="0.25">
      <c r="A208" s="17"/>
      <c r="B208" s="17"/>
      <c r="C208" s="56"/>
      <c r="D208" s="112"/>
      <c r="E208" s="17"/>
      <c r="F208" s="17"/>
      <c r="G208" s="17"/>
      <c r="H208" s="17"/>
      <c r="I208" s="112"/>
      <c r="J208" s="17"/>
      <c r="K208" s="17"/>
      <c r="L208" s="17"/>
      <c r="M208" s="17"/>
    </row>
    <row r="209" spans="1:13" x14ac:dyDescent="0.25">
      <c r="A209" s="17"/>
      <c r="B209" s="17"/>
      <c r="C209" s="56"/>
      <c r="D209" s="112"/>
      <c r="E209" s="17"/>
      <c r="F209" s="17"/>
      <c r="G209" s="17"/>
      <c r="H209" s="17"/>
      <c r="I209" s="112"/>
      <c r="J209" s="17"/>
      <c r="K209" s="17"/>
      <c r="L209" s="17"/>
      <c r="M209" s="17"/>
    </row>
    <row r="210" spans="1:13" x14ac:dyDescent="0.25">
      <c r="A210" s="17"/>
      <c r="B210" s="17"/>
      <c r="C210" s="56"/>
      <c r="D210" s="112"/>
      <c r="E210" s="17"/>
      <c r="F210" s="17"/>
      <c r="G210" s="17"/>
      <c r="H210" s="17"/>
      <c r="I210" s="112"/>
      <c r="J210" s="17"/>
      <c r="K210" s="17"/>
      <c r="L210" s="17"/>
      <c r="M210" s="17"/>
    </row>
    <row r="211" spans="1:13" x14ac:dyDescent="0.25">
      <c r="A211" s="17"/>
      <c r="B211" s="17"/>
      <c r="C211" s="56"/>
      <c r="D211" s="112"/>
      <c r="E211" s="17"/>
      <c r="F211" s="17"/>
      <c r="G211" s="17"/>
      <c r="H211" s="17"/>
      <c r="I211" s="112"/>
      <c r="J211" s="17"/>
      <c r="K211" s="17"/>
      <c r="L211" s="17"/>
      <c r="M211" s="17"/>
    </row>
    <row r="212" spans="1:13" x14ac:dyDescent="0.25">
      <c r="A212" s="17"/>
      <c r="B212" s="17"/>
      <c r="C212" s="56"/>
      <c r="D212" s="112"/>
      <c r="E212" s="17"/>
      <c r="F212" s="17"/>
      <c r="G212" s="17"/>
      <c r="H212" s="17"/>
      <c r="I212" s="112"/>
      <c r="J212" s="17"/>
      <c r="K212" s="17"/>
      <c r="L212" s="17"/>
      <c r="M212" s="17"/>
    </row>
    <row r="213" spans="1:13" x14ac:dyDescent="0.25">
      <c r="A213" s="17"/>
      <c r="B213" s="17"/>
      <c r="C213" s="56"/>
      <c r="D213" s="112"/>
      <c r="E213" s="17"/>
      <c r="F213" s="17"/>
      <c r="G213" s="17"/>
      <c r="H213" s="17"/>
      <c r="I213" s="112"/>
      <c r="J213" s="17"/>
      <c r="K213" s="17"/>
      <c r="L213" s="17"/>
      <c r="M213" s="17"/>
    </row>
    <row r="214" spans="1:13" x14ac:dyDescent="0.25">
      <c r="A214" s="17"/>
      <c r="B214" s="17"/>
      <c r="C214" s="56"/>
      <c r="D214" s="112"/>
      <c r="E214" s="17"/>
      <c r="F214" s="17"/>
      <c r="G214" s="17"/>
      <c r="H214" s="17"/>
      <c r="I214" s="112"/>
      <c r="J214" s="17"/>
      <c r="K214" s="17"/>
      <c r="L214" s="17"/>
      <c r="M214" s="17"/>
    </row>
    <row r="215" spans="1:13" x14ac:dyDescent="0.25">
      <c r="A215" s="17"/>
      <c r="B215" s="17"/>
      <c r="C215" s="56"/>
      <c r="D215" s="112"/>
      <c r="E215" s="17"/>
      <c r="F215" s="17"/>
      <c r="G215" s="17"/>
      <c r="H215" s="17"/>
      <c r="I215" s="112"/>
      <c r="J215" s="17"/>
      <c r="K215" s="17"/>
      <c r="L215" s="17"/>
      <c r="M215" s="17"/>
    </row>
    <row r="216" spans="1:13" x14ac:dyDescent="0.25">
      <c r="A216" s="17"/>
      <c r="B216" s="17"/>
      <c r="C216" s="56"/>
      <c r="D216" s="112"/>
      <c r="E216" s="17"/>
      <c r="F216" s="17"/>
      <c r="G216" s="17"/>
      <c r="H216" s="17"/>
      <c r="I216" s="112"/>
      <c r="J216" s="17"/>
      <c r="K216" s="17"/>
      <c r="L216" s="17"/>
      <c r="M216" s="17"/>
    </row>
    <row r="217" spans="1:13" x14ac:dyDescent="0.25">
      <c r="A217" s="17"/>
      <c r="B217" s="17"/>
      <c r="C217" s="56"/>
      <c r="D217" s="112"/>
      <c r="E217" s="17"/>
      <c r="F217" s="17"/>
      <c r="G217" s="17"/>
      <c r="H217" s="17"/>
      <c r="I217" s="112"/>
      <c r="J217" s="17"/>
      <c r="K217" s="17"/>
      <c r="L217" s="17"/>
      <c r="M217" s="17"/>
    </row>
    <row r="218" spans="1:13" x14ac:dyDescent="0.25">
      <c r="A218" s="17"/>
      <c r="B218" s="17"/>
      <c r="C218" s="56"/>
      <c r="D218" s="112"/>
      <c r="E218" s="17"/>
      <c r="F218" s="17"/>
      <c r="G218" s="17"/>
      <c r="H218" s="17"/>
      <c r="I218" s="112"/>
      <c r="J218" s="17"/>
      <c r="K218" s="17"/>
      <c r="L218" s="17"/>
      <c r="M218" s="17"/>
    </row>
    <row r="219" spans="1:13" x14ac:dyDescent="0.25">
      <c r="A219" s="17"/>
      <c r="B219" s="17"/>
      <c r="C219" s="56"/>
      <c r="D219" s="112"/>
      <c r="E219" s="17"/>
      <c r="F219" s="17"/>
      <c r="G219" s="17"/>
      <c r="H219" s="17"/>
      <c r="I219" s="112"/>
      <c r="J219" s="17"/>
      <c r="K219" s="17"/>
      <c r="L219" s="17"/>
      <c r="M219" s="17"/>
    </row>
    <row r="220" spans="1:13" x14ac:dyDescent="0.25">
      <c r="A220" s="17"/>
      <c r="B220" s="17"/>
      <c r="C220" s="56"/>
      <c r="D220" s="112"/>
      <c r="E220" s="17"/>
      <c r="F220" s="17"/>
      <c r="G220" s="17"/>
      <c r="H220" s="17"/>
      <c r="I220" s="112"/>
      <c r="J220" s="17"/>
      <c r="K220" s="17"/>
      <c r="L220" s="17"/>
      <c r="M220" s="17"/>
    </row>
    <row r="221" spans="1:13" x14ac:dyDescent="0.25">
      <c r="A221" s="17"/>
      <c r="B221" s="17"/>
      <c r="C221" s="56"/>
      <c r="D221" s="112"/>
      <c r="E221" s="17"/>
      <c r="F221" s="17"/>
      <c r="G221" s="17"/>
      <c r="H221" s="17"/>
      <c r="I221" s="112"/>
      <c r="J221" s="17"/>
      <c r="K221" s="17"/>
      <c r="L221" s="17"/>
      <c r="M221" s="17"/>
    </row>
    <row r="222" spans="1:13" x14ac:dyDescent="0.25">
      <c r="A222" s="17"/>
      <c r="B222" s="17"/>
      <c r="C222" s="56"/>
      <c r="D222" s="112"/>
      <c r="E222" s="17"/>
      <c r="F222" s="17"/>
      <c r="G222" s="17"/>
      <c r="H222" s="17"/>
      <c r="I222" s="112"/>
      <c r="J222" s="17"/>
      <c r="K222" s="17"/>
      <c r="L222" s="17"/>
      <c r="M222" s="17"/>
    </row>
    <row r="223" spans="1:13" x14ac:dyDescent="0.25">
      <c r="A223" s="17"/>
      <c r="B223" s="17"/>
      <c r="C223" s="56"/>
      <c r="D223" s="112"/>
      <c r="E223" s="17"/>
      <c r="F223" s="17"/>
      <c r="G223" s="17"/>
      <c r="H223" s="17"/>
      <c r="I223" s="112"/>
      <c r="J223" s="17"/>
      <c r="K223" s="17"/>
      <c r="L223" s="17"/>
      <c r="M223" s="17"/>
    </row>
    <row r="224" spans="1:13" x14ac:dyDescent="0.25">
      <c r="A224" s="17"/>
      <c r="B224" s="17"/>
      <c r="C224" s="56"/>
      <c r="D224" s="112"/>
      <c r="E224" s="17"/>
      <c r="F224" s="17"/>
      <c r="G224" s="17"/>
      <c r="H224" s="17"/>
      <c r="I224" s="112"/>
      <c r="J224" s="17"/>
      <c r="K224" s="17"/>
      <c r="L224" s="17"/>
      <c r="M224" s="17"/>
    </row>
    <row r="225" spans="1:13" x14ac:dyDescent="0.25">
      <c r="A225" s="17"/>
      <c r="B225" s="17"/>
      <c r="C225" s="56"/>
      <c r="D225" s="112"/>
      <c r="E225" s="17"/>
      <c r="F225" s="17"/>
      <c r="G225" s="17"/>
      <c r="H225" s="17"/>
      <c r="I225" s="112"/>
      <c r="J225" s="17"/>
      <c r="K225" s="17"/>
      <c r="L225" s="17"/>
      <c r="M225" s="17"/>
    </row>
    <row r="226" spans="1:13" x14ac:dyDescent="0.25">
      <c r="A226" s="17"/>
      <c r="B226" s="17"/>
      <c r="C226" s="56"/>
      <c r="D226" s="112"/>
      <c r="E226" s="17"/>
      <c r="F226" s="17"/>
      <c r="G226" s="17"/>
      <c r="H226" s="17"/>
      <c r="I226" s="112"/>
      <c r="J226" s="17"/>
      <c r="K226" s="17"/>
      <c r="L226" s="17"/>
      <c r="M226" s="17"/>
    </row>
    <row r="227" spans="1:13" x14ac:dyDescent="0.25">
      <c r="A227" s="17"/>
      <c r="B227" s="17"/>
      <c r="C227" s="56"/>
      <c r="D227" s="112"/>
      <c r="E227" s="17"/>
      <c r="F227" s="17"/>
      <c r="G227" s="17"/>
      <c r="H227" s="17"/>
      <c r="I227" s="112"/>
      <c r="J227" s="17"/>
      <c r="K227" s="17"/>
      <c r="L227" s="17"/>
      <c r="M227" s="17"/>
    </row>
    <row r="228" spans="1:13" x14ac:dyDescent="0.25">
      <c r="A228" s="17"/>
      <c r="B228" s="17"/>
      <c r="C228" s="56"/>
      <c r="D228" s="112"/>
      <c r="E228" s="17"/>
      <c r="F228" s="17"/>
      <c r="G228" s="17"/>
      <c r="H228" s="17"/>
      <c r="I228" s="112"/>
      <c r="J228" s="17"/>
      <c r="K228" s="17"/>
      <c r="L228" s="17"/>
      <c r="M228" s="17"/>
    </row>
    <row r="229" spans="1:13" x14ac:dyDescent="0.25">
      <c r="A229" s="17"/>
      <c r="B229" s="17"/>
      <c r="C229" s="56"/>
      <c r="D229" s="112"/>
      <c r="E229" s="17"/>
      <c r="F229" s="17"/>
      <c r="G229" s="17"/>
      <c r="H229" s="17"/>
      <c r="I229" s="112"/>
      <c r="J229" s="17"/>
      <c r="K229" s="17"/>
      <c r="L229" s="17"/>
      <c r="M229" s="17"/>
    </row>
    <row r="230" spans="1:13" x14ac:dyDescent="0.25">
      <c r="A230" s="17"/>
      <c r="B230" s="17"/>
      <c r="C230" s="56"/>
      <c r="D230" s="112"/>
      <c r="E230" s="17"/>
      <c r="F230" s="17"/>
      <c r="G230" s="17"/>
      <c r="H230" s="17"/>
      <c r="I230" s="112"/>
      <c r="J230" s="17"/>
      <c r="K230" s="17"/>
      <c r="L230" s="17"/>
      <c r="M230" s="17"/>
    </row>
    <row r="231" spans="1:13" x14ac:dyDescent="0.25">
      <c r="A231" s="17"/>
      <c r="B231" s="17"/>
      <c r="C231" s="56"/>
      <c r="D231" s="112"/>
      <c r="E231" s="17"/>
      <c r="F231" s="17"/>
      <c r="G231" s="17"/>
      <c r="H231" s="17"/>
      <c r="I231" s="112"/>
      <c r="J231" s="17"/>
      <c r="K231" s="17"/>
      <c r="L231" s="17"/>
      <c r="M231" s="17"/>
    </row>
    <row r="232" spans="1:13" x14ac:dyDescent="0.25">
      <c r="A232" s="17"/>
      <c r="B232" s="17"/>
      <c r="C232" s="56"/>
      <c r="D232" s="112"/>
      <c r="E232" s="17"/>
      <c r="F232" s="17"/>
      <c r="G232" s="17"/>
      <c r="H232" s="17"/>
      <c r="I232" s="112"/>
      <c r="J232" s="17"/>
      <c r="K232" s="17"/>
      <c r="L232" s="17"/>
      <c r="M232" s="17"/>
    </row>
    <row r="233" spans="1:13" x14ac:dyDescent="0.25">
      <c r="A233" s="17"/>
      <c r="B233" s="17"/>
      <c r="C233" s="56"/>
      <c r="D233" s="112"/>
      <c r="E233" s="17"/>
      <c r="F233" s="17"/>
      <c r="G233" s="17"/>
      <c r="H233" s="17"/>
      <c r="I233" s="112"/>
      <c r="J233" s="17"/>
      <c r="K233" s="17"/>
      <c r="L233" s="17"/>
      <c r="M233" s="17"/>
    </row>
    <row r="234" spans="1:13" x14ac:dyDescent="0.25">
      <c r="A234" s="17"/>
      <c r="B234" s="17"/>
      <c r="C234" s="56"/>
      <c r="D234" s="112"/>
      <c r="E234" s="17"/>
      <c r="F234" s="17"/>
      <c r="G234" s="17"/>
      <c r="H234" s="17"/>
      <c r="I234" s="112"/>
      <c r="J234" s="17"/>
      <c r="K234" s="17"/>
      <c r="L234" s="17"/>
      <c r="M234" s="17"/>
    </row>
    <row r="235" spans="1:13" x14ac:dyDescent="0.25">
      <c r="A235" s="17"/>
      <c r="B235" s="17"/>
      <c r="C235" s="56"/>
      <c r="D235" s="112"/>
      <c r="E235" s="17"/>
      <c r="F235" s="17"/>
      <c r="G235" s="17"/>
      <c r="H235" s="17"/>
      <c r="I235" s="112"/>
      <c r="J235" s="17"/>
      <c r="K235" s="17"/>
      <c r="L235" s="17"/>
      <c r="M235" s="17"/>
    </row>
    <row r="236" spans="1:13" x14ac:dyDescent="0.25">
      <c r="A236" s="17"/>
      <c r="B236" s="17"/>
      <c r="C236" s="56"/>
      <c r="D236" s="112"/>
      <c r="E236" s="17"/>
      <c r="F236" s="17"/>
      <c r="G236" s="17"/>
      <c r="H236" s="17"/>
      <c r="I236" s="112"/>
      <c r="J236" s="17"/>
      <c r="K236" s="17"/>
      <c r="L236" s="17"/>
      <c r="M236" s="17"/>
    </row>
    <row r="237" spans="1:13" x14ac:dyDescent="0.25">
      <c r="A237" s="17"/>
      <c r="B237" s="17"/>
      <c r="C237" s="56"/>
      <c r="D237" s="112"/>
      <c r="E237" s="17"/>
      <c r="F237" s="17"/>
      <c r="G237" s="17"/>
      <c r="H237" s="17"/>
      <c r="I237" s="112"/>
      <c r="J237" s="17"/>
      <c r="K237" s="17"/>
      <c r="L237" s="17"/>
      <c r="M237" s="17"/>
    </row>
    <row r="238" spans="1:13" x14ac:dyDescent="0.25">
      <c r="A238" s="17"/>
      <c r="B238" s="17"/>
      <c r="C238" s="56"/>
      <c r="D238" s="112"/>
      <c r="E238" s="17"/>
      <c r="F238" s="17"/>
      <c r="G238" s="17"/>
      <c r="H238" s="17"/>
      <c r="I238" s="112"/>
      <c r="J238" s="17"/>
      <c r="K238" s="17"/>
      <c r="L238" s="17"/>
      <c r="M238" s="17"/>
    </row>
    <row r="239" spans="1:13" x14ac:dyDescent="0.25">
      <c r="A239" s="17"/>
      <c r="B239" s="17"/>
      <c r="C239" s="56"/>
      <c r="D239" s="112"/>
      <c r="E239" s="17"/>
      <c r="F239" s="17"/>
      <c r="G239" s="17"/>
      <c r="H239" s="17"/>
      <c r="I239" s="112"/>
      <c r="J239" s="17"/>
      <c r="K239" s="17"/>
      <c r="L239" s="17"/>
      <c r="M239" s="17"/>
    </row>
    <row r="240" spans="1:13" x14ac:dyDescent="0.25">
      <c r="A240" s="17"/>
      <c r="B240" s="17"/>
      <c r="C240" s="56"/>
      <c r="D240" s="112"/>
      <c r="E240" s="17"/>
      <c r="F240" s="17"/>
      <c r="G240" s="17"/>
      <c r="H240" s="17"/>
      <c r="I240" s="112"/>
      <c r="J240" s="17"/>
      <c r="K240" s="17"/>
      <c r="L240" s="17"/>
      <c r="M240" s="17"/>
    </row>
    <row r="241" spans="1:13" x14ac:dyDescent="0.25">
      <c r="A241" s="17"/>
      <c r="B241" s="17"/>
      <c r="C241" s="56"/>
      <c r="D241" s="112"/>
      <c r="E241" s="17"/>
      <c r="F241" s="17"/>
      <c r="G241" s="17"/>
      <c r="H241" s="17"/>
      <c r="I241" s="112"/>
      <c r="J241" s="17"/>
      <c r="K241" s="17"/>
      <c r="L241" s="17"/>
      <c r="M241" s="17"/>
    </row>
    <row r="242" spans="1:13" x14ac:dyDescent="0.25">
      <c r="A242" s="17"/>
      <c r="B242" s="17"/>
      <c r="C242" s="56"/>
      <c r="D242" s="112"/>
      <c r="E242" s="17"/>
      <c r="F242" s="17"/>
      <c r="G242" s="17"/>
      <c r="H242" s="17"/>
      <c r="I242" s="112"/>
      <c r="J242" s="17"/>
      <c r="K242" s="17"/>
      <c r="L242" s="17"/>
      <c r="M242" s="17"/>
    </row>
    <row r="243" spans="1:13" x14ac:dyDescent="0.25">
      <c r="A243" s="17"/>
      <c r="B243" s="17"/>
      <c r="C243" s="56"/>
      <c r="D243" s="112"/>
      <c r="E243" s="17"/>
      <c r="F243" s="17"/>
      <c r="G243" s="17"/>
      <c r="H243" s="17"/>
      <c r="I243" s="112"/>
      <c r="J243" s="17"/>
      <c r="K243" s="17"/>
      <c r="L243" s="17"/>
      <c r="M243" s="17"/>
    </row>
    <row r="244" spans="1:13" x14ac:dyDescent="0.25">
      <c r="A244" s="17"/>
      <c r="B244" s="17"/>
      <c r="C244" s="56"/>
      <c r="D244" s="112"/>
      <c r="E244" s="17"/>
      <c r="F244" s="17"/>
      <c r="G244" s="17"/>
      <c r="H244" s="17"/>
      <c r="I244" s="112"/>
      <c r="J244" s="17"/>
      <c r="K244" s="17"/>
      <c r="L244" s="17"/>
      <c r="M244" s="17"/>
    </row>
    <row r="245" spans="1:13" x14ac:dyDescent="0.25">
      <c r="A245" s="17"/>
      <c r="B245" s="17"/>
      <c r="C245" s="56"/>
      <c r="D245" s="112"/>
      <c r="E245" s="17"/>
      <c r="F245" s="17"/>
      <c r="G245" s="17"/>
      <c r="H245" s="17"/>
      <c r="I245" s="112"/>
      <c r="J245" s="17"/>
      <c r="K245" s="17"/>
      <c r="L245" s="17"/>
      <c r="M245" s="17"/>
    </row>
    <row r="246" spans="1:13" x14ac:dyDescent="0.25">
      <c r="A246" s="17"/>
      <c r="B246" s="17"/>
      <c r="C246" s="56"/>
      <c r="D246" s="112"/>
      <c r="E246" s="17"/>
      <c r="F246" s="17"/>
      <c r="G246" s="17"/>
      <c r="H246" s="17"/>
      <c r="I246" s="112"/>
      <c r="J246" s="17"/>
      <c r="K246" s="17"/>
      <c r="L246" s="17"/>
      <c r="M246" s="17"/>
    </row>
    <row r="247" spans="1:13" x14ac:dyDescent="0.25">
      <c r="A247" s="17"/>
      <c r="B247" s="17"/>
      <c r="C247" s="56"/>
      <c r="D247" s="112"/>
      <c r="E247" s="17"/>
      <c r="F247" s="17"/>
      <c r="G247" s="17"/>
      <c r="H247" s="17"/>
      <c r="I247" s="112"/>
      <c r="J247" s="17"/>
      <c r="K247" s="17"/>
      <c r="L247" s="17"/>
      <c r="M247" s="17"/>
    </row>
    <row r="248" spans="1:13" x14ac:dyDescent="0.25">
      <c r="A248" s="17"/>
      <c r="B248" s="17"/>
      <c r="C248" s="56"/>
      <c r="D248" s="112"/>
      <c r="E248" s="17"/>
      <c r="F248" s="17"/>
      <c r="G248" s="17"/>
      <c r="H248" s="17"/>
      <c r="I248" s="112"/>
      <c r="J248" s="17"/>
      <c r="K248" s="17"/>
      <c r="L248" s="17"/>
      <c r="M248" s="17"/>
    </row>
    <row r="249" spans="1:13" x14ac:dyDescent="0.25">
      <c r="A249" s="17"/>
      <c r="B249" s="17"/>
      <c r="C249" s="56"/>
      <c r="D249" s="112"/>
      <c r="E249" s="17"/>
      <c r="F249" s="17"/>
      <c r="G249" s="17"/>
      <c r="H249" s="17"/>
      <c r="I249" s="112"/>
      <c r="J249" s="17"/>
      <c r="K249" s="17"/>
      <c r="L249" s="17"/>
      <c r="M249" s="17"/>
    </row>
    <row r="250" spans="1:13" x14ac:dyDescent="0.25">
      <c r="A250" s="17"/>
      <c r="B250" s="17"/>
      <c r="C250" s="56"/>
      <c r="D250" s="112"/>
      <c r="E250" s="17"/>
      <c r="F250" s="17"/>
      <c r="G250" s="17"/>
      <c r="H250" s="17"/>
      <c r="I250" s="112"/>
      <c r="J250" s="17"/>
      <c r="K250" s="17"/>
      <c r="L250" s="17"/>
      <c r="M250" s="17"/>
    </row>
    <row r="251" spans="1:13" x14ac:dyDescent="0.25">
      <c r="A251" s="17"/>
      <c r="B251" s="17"/>
      <c r="C251" s="56"/>
      <c r="D251" s="112"/>
      <c r="E251" s="17"/>
      <c r="F251" s="17"/>
      <c r="G251" s="17"/>
      <c r="H251" s="17"/>
      <c r="I251" s="112"/>
      <c r="J251" s="17"/>
      <c r="K251" s="17"/>
      <c r="L251" s="17"/>
      <c r="M251" s="17"/>
    </row>
    <row r="252" spans="1:13" x14ac:dyDescent="0.25">
      <c r="A252" s="17"/>
      <c r="B252" s="17"/>
      <c r="C252" s="56"/>
      <c r="D252" s="112"/>
      <c r="E252" s="17"/>
      <c r="F252" s="17"/>
      <c r="G252" s="17"/>
      <c r="H252" s="17"/>
      <c r="I252" s="112"/>
      <c r="J252" s="17"/>
      <c r="K252" s="17"/>
      <c r="L252" s="17"/>
      <c r="M252" s="17"/>
    </row>
    <row r="253" spans="1:13" x14ac:dyDescent="0.25">
      <c r="A253" s="17"/>
      <c r="B253" s="17"/>
      <c r="C253" s="56"/>
      <c r="D253" s="112"/>
      <c r="E253" s="17"/>
      <c r="F253" s="17"/>
      <c r="G253" s="17"/>
      <c r="H253" s="17"/>
      <c r="I253" s="112"/>
      <c r="J253" s="17"/>
      <c r="K253" s="17"/>
      <c r="L253" s="17"/>
      <c r="M253" s="17"/>
    </row>
    <row r="254" spans="1:13" x14ac:dyDescent="0.25">
      <c r="A254" s="17"/>
      <c r="B254" s="17"/>
      <c r="C254" s="56"/>
      <c r="D254" s="112"/>
      <c r="E254" s="17"/>
      <c r="F254" s="17"/>
      <c r="G254" s="17"/>
      <c r="H254" s="17"/>
      <c r="I254" s="112"/>
      <c r="J254" s="17"/>
      <c r="K254" s="17"/>
      <c r="L254" s="17"/>
      <c r="M254" s="17"/>
    </row>
    <row r="255" spans="1:13" x14ac:dyDescent="0.25">
      <c r="A255" s="17"/>
      <c r="B255" s="17"/>
      <c r="C255" s="56"/>
      <c r="D255" s="112"/>
      <c r="E255" s="17"/>
      <c r="F255" s="17"/>
      <c r="G255" s="17"/>
      <c r="H255" s="17"/>
      <c r="I255" s="112"/>
      <c r="J255" s="17"/>
      <c r="K255" s="17"/>
      <c r="L255" s="17"/>
      <c r="M255" s="17"/>
    </row>
    <row r="256" spans="1:13" x14ac:dyDescent="0.25">
      <c r="A256" s="17"/>
      <c r="B256" s="17"/>
      <c r="C256" s="56"/>
      <c r="D256" s="112"/>
      <c r="E256" s="17"/>
      <c r="F256" s="17"/>
      <c r="G256" s="17"/>
      <c r="H256" s="17"/>
      <c r="I256" s="112"/>
      <c r="J256" s="17"/>
      <c r="K256" s="17"/>
      <c r="L256" s="17"/>
      <c r="M256" s="17"/>
    </row>
    <row r="257" spans="1:13" x14ac:dyDescent="0.25">
      <c r="A257" s="17"/>
      <c r="B257" s="17"/>
      <c r="C257" s="56"/>
      <c r="D257" s="112"/>
      <c r="E257" s="17"/>
      <c r="F257" s="17"/>
      <c r="G257" s="17"/>
      <c r="H257" s="17"/>
      <c r="I257" s="112"/>
      <c r="J257" s="17"/>
      <c r="K257" s="17"/>
      <c r="L257" s="17"/>
      <c r="M257" s="17"/>
    </row>
    <row r="258" spans="1:13" x14ac:dyDescent="0.25">
      <c r="A258" s="17"/>
      <c r="B258" s="17"/>
      <c r="C258" s="56"/>
      <c r="D258" s="112"/>
      <c r="E258" s="17"/>
      <c r="F258" s="17"/>
      <c r="G258" s="17"/>
      <c r="H258" s="17"/>
      <c r="I258" s="112"/>
      <c r="J258" s="17"/>
      <c r="K258" s="17"/>
      <c r="L258" s="17"/>
      <c r="M258" s="17"/>
    </row>
    <row r="259" spans="1:13" x14ac:dyDescent="0.25">
      <c r="A259" s="17"/>
      <c r="B259" s="17"/>
      <c r="C259" s="56"/>
      <c r="D259" s="112"/>
      <c r="E259" s="17"/>
      <c r="F259" s="17"/>
      <c r="G259" s="17"/>
      <c r="H259" s="17"/>
      <c r="I259" s="112"/>
      <c r="J259" s="17"/>
      <c r="K259" s="17"/>
      <c r="L259" s="17"/>
      <c r="M259" s="17"/>
    </row>
    <row r="260" spans="1:13" x14ac:dyDescent="0.25">
      <c r="A260" s="17"/>
      <c r="B260" s="17"/>
      <c r="C260" s="56"/>
      <c r="D260" s="112"/>
      <c r="E260" s="17"/>
      <c r="F260" s="17"/>
      <c r="G260" s="17"/>
      <c r="H260" s="17"/>
      <c r="I260" s="112"/>
      <c r="J260" s="17"/>
      <c r="K260" s="17"/>
      <c r="L260" s="17"/>
      <c r="M260" s="17"/>
    </row>
    <row r="261" spans="1:13" x14ac:dyDescent="0.25">
      <c r="A261" s="17"/>
      <c r="B261" s="17"/>
      <c r="C261" s="56"/>
      <c r="D261" s="112"/>
      <c r="E261" s="17"/>
      <c r="F261" s="17"/>
      <c r="G261" s="17"/>
      <c r="H261" s="17"/>
      <c r="I261" s="112"/>
      <c r="J261" s="17"/>
      <c r="K261" s="17"/>
      <c r="L261" s="17"/>
      <c r="M261" s="17"/>
    </row>
    <row r="262" spans="1:13" x14ac:dyDescent="0.25">
      <c r="A262" s="17"/>
      <c r="B262" s="17"/>
      <c r="C262" s="56"/>
      <c r="D262" s="112"/>
      <c r="E262" s="17"/>
      <c r="F262" s="17"/>
      <c r="G262" s="17"/>
      <c r="H262" s="17"/>
      <c r="I262" s="112"/>
      <c r="J262" s="17"/>
      <c r="K262" s="17"/>
      <c r="L262" s="17"/>
      <c r="M262" s="17"/>
    </row>
    <row r="263" spans="1:13" x14ac:dyDescent="0.25">
      <c r="A263" s="17"/>
      <c r="B263" s="17"/>
      <c r="C263" s="56"/>
      <c r="D263" s="112"/>
      <c r="E263" s="17"/>
      <c r="F263" s="17"/>
      <c r="G263" s="17"/>
      <c r="H263" s="17"/>
      <c r="I263" s="112"/>
      <c r="J263" s="17"/>
      <c r="K263" s="17"/>
      <c r="L263" s="17"/>
      <c r="M263" s="17"/>
    </row>
    <row r="264" spans="1:13" x14ac:dyDescent="0.25">
      <c r="A264" s="17"/>
      <c r="B264" s="17"/>
      <c r="C264" s="56"/>
      <c r="D264" s="112"/>
      <c r="E264" s="17"/>
      <c r="F264" s="17"/>
      <c r="G264" s="17"/>
      <c r="H264" s="17"/>
      <c r="I264" s="112"/>
      <c r="J264" s="17"/>
      <c r="K264" s="17"/>
      <c r="L264" s="17"/>
      <c r="M264" s="17"/>
    </row>
    <row r="265" spans="1:13" x14ac:dyDescent="0.25">
      <c r="A265" s="17"/>
      <c r="B265" s="17"/>
      <c r="C265" s="56"/>
      <c r="D265" s="112"/>
      <c r="E265" s="17"/>
      <c r="F265" s="17"/>
      <c r="G265" s="17"/>
      <c r="H265" s="17"/>
      <c r="I265" s="112"/>
      <c r="J265" s="17"/>
      <c r="K265" s="17"/>
      <c r="L265" s="17"/>
      <c r="M265" s="17"/>
    </row>
    <row r="266" spans="1:13" x14ac:dyDescent="0.25">
      <c r="A266" s="17"/>
      <c r="B266" s="17"/>
      <c r="C266" s="56"/>
      <c r="D266" s="112"/>
      <c r="E266" s="17"/>
      <c r="F266" s="17"/>
      <c r="G266" s="17"/>
      <c r="H266" s="17"/>
      <c r="I266" s="112"/>
      <c r="J266" s="17"/>
      <c r="K266" s="17"/>
      <c r="L266" s="17"/>
      <c r="M266" s="17"/>
    </row>
    <row r="267" spans="1:13" x14ac:dyDescent="0.25">
      <c r="A267" s="17"/>
      <c r="B267" s="17"/>
      <c r="C267" s="56"/>
      <c r="D267" s="112"/>
      <c r="E267" s="17"/>
      <c r="F267" s="17"/>
      <c r="G267" s="17"/>
      <c r="H267" s="17"/>
      <c r="I267" s="112"/>
      <c r="J267" s="17"/>
      <c r="K267" s="17"/>
      <c r="L267" s="17"/>
      <c r="M267" s="17"/>
    </row>
    <row r="268" spans="1:13" x14ac:dyDescent="0.25">
      <c r="A268" s="17"/>
      <c r="B268" s="17"/>
      <c r="C268" s="56"/>
      <c r="D268" s="112"/>
      <c r="E268" s="17"/>
      <c r="F268" s="17"/>
      <c r="G268" s="17"/>
      <c r="H268" s="17"/>
      <c r="I268" s="112"/>
      <c r="J268" s="17"/>
      <c r="K268" s="17"/>
      <c r="L268" s="17"/>
      <c r="M268" s="17"/>
    </row>
    <row r="269" spans="1:13" x14ac:dyDescent="0.25">
      <c r="A269" s="17"/>
      <c r="B269" s="17"/>
      <c r="C269" s="56"/>
      <c r="D269" s="112"/>
      <c r="E269" s="17"/>
      <c r="F269" s="17"/>
      <c r="G269" s="17"/>
      <c r="H269" s="17"/>
      <c r="I269" s="112"/>
      <c r="J269" s="17"/>
      <c r="K269" s="17"/>
      <c r="L269" s="17"/>
      <c r="M269" s="17"/>
    </row>
    <row r="270" spans="1:13" x14ac:dyDescent="0.25">
      <c r="A270" s="17"/>
      <c r="B270" s="17"/>
      <c r="C270" s="56"/>
      <c r="D270" s="112"/>
      <c r="E270" s="17"/>
      <c r="F270" s="17"/>
      <c r="G270" s="17"/>
      <c r="H270" s="17"/>
      <c r="I270" s="112"/>
      <c r="J270" s="17"/>
      <c r="K270" s="17"/>
      <c r="L270" s="17"/>
      <c r="M270" s="17"/>
    </row>
    <row r="271" spans="1:13" x14ac:dyDescent="0.25">
      <c r="A271" s="17"/>
      <c r="B271" s="17"/>
      <c r="C271" s="56"/>
      <c r="D271" s="112"/>
      <c r="E271" s="17"/>
      <c r="F271" s="17"/>
      <c r="G271" s="17"/>
      <c r="H271" s="17"/>
      <c r="I271" s="112"/>
      <c r="J271" s="17"/>
      <c r="K271" s="17"/>
      <c r="L271" s="17"/>
      <c r="M271" s="17"/>
    </row>
    <row r="272" spans="1:13" x14ac:dyDescent="0.25">
      <c r="A272" s="17"/>
      <c r="B272" s="17"/>
      <c r="C272" s="56"/>
      <c r="D272" s="112"/>
      <c r="E272" s="17"/>
      <c r="F272" s="17"/>
      <c r="G272" s="17"/>
      <c r="H272" s="17"/>
      <c r="I272" s="112"/>
      <c r="J272" s="17"/>
      <c r="K272" s="17"/>
      <c r="L272" s="17"/>
      <c r="M272" s="17"/>
    </row>
    <row r="273" spans="1:13" x14ac:dyDescent="0.25">
      <c r="A273" s="17"/>
      <c r="B273" s="17"/>
      <c r="C273" s="56"/>
      <c r="D273" s="112"/>
      <c r="E273" s="17"/>
      <c r="F273" s="17"/>
      <c r="G273" s="17"/>
      <c r="H273" s="17"/>
      <c r="I273" s="112"/>
      <c r="J273" s="17"/>
      <c r="K273" s="17"/>
      <c r="L273" s="17"/>
      <c r="M273" s="17"/>
    </row>
    <row r="274" spans="1:13" x14ac:dyDescent="0.25">
      <c r="A274" s="17"/>
      <c r="B274" s="17"/>
      <c r="C274" s="56"/>
      <c r="D274" s="112"/>
      <c r="E274" s="17"/>
      <c r="F274" s="17"/>
      <c r="G274" s="17"/>
      <c r="H274" s="17"/>
      <c r="I274" s="112"/>
      <c r="J274" s="17"/>
      <c r="K274" s="17"/>
      <c r="L274" s="17"/>
      <c r="M274" s="17"/>
    </row>
    <row r="275" spans="1:13" x14ac:dyDescent="0.25">
      <c r="A275" s="17"/>
      <c r="B275" s="17"/>
      <c r="C275" s="56"/>
      <c r="D275" s="112"/>
      <c r="E275" s="17"/>
      <c r="F275" s="17"/>
      <c r="G275" s="17"/>
      <c r="H275" s="17"/>
      <c r="I275" s="112"/>
      <c r="J275" s="17"/>
      <c r="K275" s="17"/>
      <c r="L275" s="17"/>
      <c r="M275" s="17"/>
    </row>
    <row r="276" spans="1:13" x14ac:dyDescent="0.25">
      <c r="A276" s="17"/>
      <c r="B276" s="17"/>
      <c r="C276" s="56"/>
      <c r="D276" s="112"/>
      <c r="E276" s="17"/>
      <c r="F276" s="17"/>
      <c r="G276" s="17"/>
      <c r="H276" s="17"/>
      <c r="I276" s="112"/>
      <c r="J276" s="17"/>
      <c r="K276" s="17"/>
      <c r="L276" s="17"/>
      <c r="M276" s="17"/>
    </row>
    <row r="277" spans="1:13" x14ac:dyDescent="0.25">
      <c r="A277" s="17"/>
      <c r="B277" s="17"/>
      <c r="C277" s="56"/>
      <c r="D277" s="112"/>
      <c r="E277" s="17"/>
      <c r="F277" s="17"/>
      <c r="G277" s="17"/>
      <c r="H277" s="17"/>
      <c r="I277" s="112"/>
      <c r="J277" s="17"/>
      <c r="K277" s="17"/>
      <c r="L277" s="17"/>
      <c r="M277" s="17"/>
    </row>
    <row r="278" spans="1:13" x14ac:dyDescent="0.25">
      <c r="A278" s="17"/>
      <c r="B278" s="17"/>
      <c r="C278" s="56"/>
      <c r="D278" s="112"/>
      <c r="E278" s="17"/>
      <c r="F278" s="17"/>
      <c r="G278" s="17"/>
      <c r="H278" s="17"/>
      <c r="I278" s="112"/>
      <c r="J278" s="17"/>
      <c r="K278" s="17"/>
      <c r="L278" s="17"/>
      <c r="M278" s="17"/>
    </row>
    <row r="279" spans="1:13" x14ac:dyDescent="0.25">
      <c r="A279" s="17"/>
      <c r="B279" s="17"/>
      <c r="C279" s="56"/>
      <c r="D279" s="112"/>
      <c r="E279" s="17"/>
      <c r="F279" s="17"/>
      <c r="G279" s="17"/>
      <c r="H279" s="17"/>
      <c r="I279" s="112"/>
      <c r="J279" s="17"/>
      <c r="K279" s="17"/>
      <c r="L279" s="17"/>
      <c r="M279" s="17"/>
    </row>
    <row r="280" spans="1:13" x14ac:dyDescent="0.25">
      <c r="A280" s="17"/>
      <c r="B280" s="17"/>
      <c r="C280" s="56"/>
      <c r="D280" s="112"/>
      <c r="E280" s="17"/>
      <c r="F280" s="17"/>
      <c r="G280" s="17"/>
      <c r="H280" s="17"/>
      <c r="I280" s="112"/>
      <c r="J280" s="17"/>
      <c r="K280" s="17"/>
      <c r="L280" s="17"/>
      <c r="M280" s="17"/>
    </row>
    <row r="281" spans="1:13" x14ac:dyDescent="0.25">
      <c r="A281" s="17"/>
      <c r="B281" s="17"/>
      <c r="C281" s="56"/>
      <c r="D281" s="112"/>
      <c r="E281" s="17"/>
      <c r="F281" s="17"/>
      <c r="G281" s="17"/>
      <c r="H281" s="17"/>
      <c r="I281" s="112"/>
      <c r="J281" s="17"/>
      <c r="K281" s="17"/>
      <c r="L281" s="17"/>
      <c r="M281" s="17"/>
    </row>
    <row r="282" spans="1:13" x14ac:dyDescent="0.25">
      <c r="A282" s="17"/>
      <c r="B282" s="17"/>
      <c r="C282" s="56"/>
      <c r="D282" s="112"/>
      <c r="E282" s="17"/>
      <c r="F282" s="17"/>
      <c r="G282" s="17"/>
      <c r="H282" s="17"/>
      <c r="I282" s="112"/>
      <c r="J282" s="17"/>
      <c r="K282" s="17"/>
      <c r="L282" s="17"/>
      <c r="M282" s="17"/>
    </row>
    <row r="283" spans="1:13" x14ac:dyDescent="0.25">
      <c r="A283" s="17"/>
      <c r="B283" s="17"/>
      <c r="C283" s="56"/>
      <c r="D283" s="112"/>
      <c r="E283" s="17"/>
      <c r="F283" s="17"/>
      <c r="G283" s="17"/>
      <c r="H283" s="17"/>
      <c r="I283" s="112"/>
      <c r="J283" s="17"/>
      <c r="K283" s="17"/>
      <c r="L283" s="17"/>
      <c r="M283" s="17"/>
    </row>
    <row r="284" spans="1:13" x14ac:dyDescent="0.25">
      <c r="A284" s="17"/>
      <c r="B284" s="17"/>
      <c r="C284" s="56"/>
      <c r="D284" s="112"/>
      <c r="E284" s="17"/>
      <c r="F284" s="17"/>
      <c r="G284" s="17"/>
      <c r="H284" s="17"/>
      <c r="I284" s="112"/>
      <c r="J284" s="17"/>
      <c r="K284" s="17"/>
      <c r="L284" s="17"/>
      <c r="M284" s="17"/>
    </row>
    <row r="285" spans="1:13" x14ac:dyDescent="0.25">
      <c r="A285" s="17"/>
      <c r="B285" s="17"/>
      <c r="C285" s="56"/>
      <c r="D285" s="112"/>
      <c r="E285" s="17"/>
      <c r="F285" s="17"/>
      <c r="G285" s="17"/>
      <c r="H285" s="17"/>
      <c r="I285" s="112"/>
      <c r="J285" s="17"/>
      <c r="K285" s="17"/>
      <c r="L285" s="17"/>
      <c r="M285" s="17"/>
    </row>
    <row r="286" spans="1:13" x14ac:dyDescent="0.25">
      <c r="A286" s="17"/>
      <c r="B286" s="17"/>
      <c r="C286" s="56"/>
      <c r="D286" s="112"/>
      <c r="E286" s="17"/>
      <c r="F286" s="17"/>
      <c r="G286" s="17"/>
      <c r="H286" s="17"/>
      <c r="I286" s="112"/>
      <c r="J286" s="17"/>
      <c r="K286" s="17"/>
      <c r="L286" s="17"/>
      <c r="M286" s="17"/>
    </row>
    <row r="287" spans="1:13" x14ac:dyDescent="0.25">
      <c r="A287" s="17"/>
      <c r="B287" s="17"/>
      <c r="C287" s="56"/>
      <c r="D287" s="112"/>
      <c r="E287" s="17"/>
      <c r="F287" s="17"/>
      <c r="G287" s="17"/>
      <c r="H287" s="17"/>
      <c r="I287" s="112"/>
      <c r="J287" s="17"/>
      <c r="K287" s="17"/>
      <c r="L287" s="17"/>
      <c r="M287" s="17"/>
    </row>
    <row r="288" spans="1:13" x14ac:dyDescent="0.25">
      <c r="A288" s="17"/>
      <c r="B288" s="17"/>
      <c r="C288" s="56"/>
      <c r="D288" s="112"/>
      <c r="E288" s="17"/>
      <c r="F288" s="17"/>
      <c r="G288" s="17"/>
      <c r="H288" s="17"/>
      <c r="I288" s="112"/>
      <c r="J288" s="17"/>
      <c r="K288" s="17"/>
      <c r="L288" s="17"/>
      <c r="M288" s="17"/>
    </row>
    <row r="289" spans="1:13" x14ac:dyDescent="0.25">
      <c r="A289" s="17"/>
      <c r="B289" s="17"/>
      <c r="C289" s="56"/>
      <c r="D289" s="112"/>
      <c r="E289" s="17"/>
      <c r="F289" s="17"/>
      <c r="G289" s="17"/>
      <c r="H289" s="17"/>
      <c r="I289" s="112"/>
      <c r="J289" s="17"/>
      <c r="K289" s="17"/>
      <c r="L289" s="17"/>
      <c r="M289" s="17"/>
    </row>
    <row r="290" spans="1:13" x14ac:dyDescent="0.25">
      <c r="A290" s="17"/>
      <c r="B290" s="17"/>
      <c r="C290" s="56"/>
      <c r="D290" s="112"/>
      <c r="E290" s="17"/>
      <c r="F290" s="17"/>
      <c r="G290" s="17"/>
      <c r="H290" s="17"/>
      <c r="I290" s="112"/>
      <c r="J290" s="17"/>
      <c r="K290" s="17"/>
      <c r="L290" s="17"/>
      <c r="M290" s="17"/>
    </row>
    <row r="291" spans="1:13" x14ac:dyDescent="0.25">
      <c r="A291" s="17"/>
      <c r="B291" s="17"/>
      <c r="C291" s="56"/>
      <c r="D291" s="112"/>
      <c r="E291" s="17"/>
      <c r="F291" s="17"/>
      <c r="G291" s="17"/>
      <c r="H291" s="17"/>
      <c r="I291" s="112"/>
      <c r="J291" s="17"/>
      <c r="K291" s="17"/>
      <c r="L291" s="17"/>
      <c r="M291" s="17"/>
    </row>
    <row r="292" spans="1:13" x14ac:dyDescent="0.25">
      <c r="A292" s="17"/>
      <c r="B292" s="17"/>
      <c r="C292" s="56"/>
      <c r="D292" s="112"/>
      <c r="E292" s="17"/>
      <c r="F292" s="17"/>
      <c r="G292" s="17"/>
      <c r="H292" s="17"/>
      <c r="I292" s="112"/>
      <c r="J292" s="17"/>
      <c r="K292" s="17"/>
      <c r="L292" s="17"/>
      <c r="M292" s="17"/>
    </row>
    <row r="293" spans="1:13" x14ac:dyDescent="0.25">
      <c r="A293" s="17"/>
      <c r="B293" s="17"/>
      <c r="C293" s="56"/>
      <c r="D293" s="112"/>
      <c r="E293" s="17"/>
      <c r="F293" s="17"/>
      <c r="G293" s="17"/>
      <c r="H293" s="17"/>
      <c r="I293" s="112"/>
      <c r="J293" s="17"/>
      <c r="K293" s="17"/>
      <c r="L293" s="17"/>
      <c r="M293" s="17"/>
    </row>
    <row r="294" spans="1:13" x14ac:dyDescent="0.25">
      <c r="A294" s="17"/>
      <c r="B294" s="17"/>
      <c r="C294" s="56"/>
      <c r="D294" s="112"/>
      <c r="E294" s="17"/>
      <c r="F294" s="17"/>
      <c r="G294" s="17"/>
      <c r="H294" s="17"/>
      <c r="I294" s="112"/>
      <c r="J294" s="17"/>
      <c r="K294" s="17"/>
      <c r="L294" s="17"/>
      <c r="M294" s="17"/>
    </row>
    <row r="295" spans="1:13" x14ac:dyDescent="0.25">
      <c r="A295" s="17"/>
      <c r="B295" s="17"/>
      <c r="C295" s="56"/>
      <c r="D295" s="112"/>
      <c r="E295" s="17"/>
      <c r="F295" s="17"/>
      <c r="G295" s="17"/>
      <c r="H295" s="17"/>
      <c r="I295" s="112"/>
      <c r="J295" s="17"/>
      <c r="K295" s="17"/>
      <c r="L295" s="17"/>
      <c r="M295" s="17"/>
    </row>
    <row r="296" spans="1:13" x14ac:dyDescent="0.25">
      <c r="A296" s="17"/>
      <c r="B296" s="17"/>
      <c r="C296" s="56"/>
      <c r="D296" s="112"/>
      <c r="E296" s="17"/>
      <c r="F296" s="17"/>
      <c r="G296" s="17"/>
      <c r="H296" s="17"/>
      <c r="I296" s="112"/>
      <c r="J296" s="17"/>
      <c r="K296" s="17"/>
      <c r="L296" s="17"/>
      <c r="M296" s="17"/>
    </row>
    <row r="297" spans="1:13" x14ac:dyDescent="0.25">
      <c r="A297" s="17"/>
      <c r="B297" s="17"/>
      <c r="C297" s="56"/>
      <c r="D297" s="112"/>
      <c r="E297" s="17"/>
      <c r="F297" s="17"/>
      <c r="G297" s="17"/>
      <c r="H297" s="17"/>
      <c r="I297" s="112"/>
      <c r="J297" s="17"/>
      <c r="K297" s="17"/>
      <c r="L297" s="17"/>
      <c r="M297" s="17"/>
    </row>
    <row r="298" spans="1:13" x14ac:dyDescent="0.25">
      <c r="A298" s="17"/>
      <c r="B298" s="17"/>
      <c r="C298" s="56"/>
      <c r="D298" s="112"/>
      <c r="E298" s="17"/>
      <c r="F298" s="17"/>
      <c r="G298" s="17"/>
      <c r="H298" s="17"/>
      <c r="I298" s="112"/>
      <c r="J298" s="17"/>
      <c r="K298" s="17"/>
      <c r="L298" s="17"/>
      <c r="M298" s="17"/>
    </row>
    <row r="299" spans="1:13" x14ac:dyDescent="0.25">
      <c r="A299" s="17"/>
      <c r="B299" s="17"/>
      <c r="C299" s="56"/>
      <c r="D299" s="112"/>
      <c r="E299" s="17"/>
      <c r="F299" s="17"/>
      <c r="G299" s="17"/>
      <c r="H299" s="17"/>
      <c r="I299" s="112"/>
      <c r="J299" s="17"/>
      <c r="K299" s="17"/>
      <c r="L299" s="17"/>
      <c r="M299" s="17"/>
    </row>
    <row r="300" spans="1:13" x14ac:dyDescent="0.25">
      <c r="A300" s="17"/>
      <c r="B300" s="17"/>
      <c r="C300" s="56"/>
      <c r="D300" s="112"/>
      <c r="E300" s="17"/>
      <c r="F300" s="17"/>
      <c r="G300" s="17"/>
      <c r="H300" s="17"/>
      <c r="I300" s="112"/>
      <c r="J300" s="17"/>
      <c r="K300" s="17"/>
      <c r="L300" s="17"/>
      <c r="M300" s="17"/>
    </row>
    <row r="301" spans="1:13" x14ac:dyDescent="0.25">
      <c r="A301" s="17"/>
      <c r="B301" s="17"/>
      <c r="C301" s="56"/>
      <c r="D301" s="112"/>
      <c r="E301" s="17"/>
      <c r="F301" s="17"/>
      <c r="G301" s="17"/>
      <c r="H301" s="17"/>
      <c r="I301" s="112"/>
      <c r="J301" s="17"/>
      <c r="K301" s="17"/>
      <c r="L301" s="17"/>
      <c r="M301" s="17"/>
    </row>
    <row r="302" spans="1:13" x14ac:dyDescent="0.25">
      <c r="A302" s="17"/>
      <c r="B302" s="17"/>
      <c r="C302" s="56"/>
      <c r="D302" s="112"/>
      <c r="E302" s="17"/>
      <c r="F302" s="17"/>
      <c r="G302" s="17"/>
      <c r="H302" s="17"/>
      <c r="I302" s="112"/>
      <c r="J302" s="17"/>
      <c r="K302" s="17"/>
      <c r="L302" s="17"/>
      <c r="M302" s="17"/>
    </row>
    <row r="303" spans="1:13" x14ac:dyDescent="0.25">
      <c r="A303" s="17"/>
      <c r="B303" s="17"/>
      <c r="C303" s="56"/>
      <c r="D303" s="112"/>
      <c r="E303" s="17"/>
      <c r="F303" s="17"/>
      <c r="G303" s="17"/>
      <c r="H303" s="17"/>
      <c r="I303" s="112"/>
      <c r="J303" s="17"/>
      <c r="K303" s="17"/>
      <c r="L303" s="17"/>
      <c r="M303" s="17"/>
    </row>
    <row r="304" spans="1:13" x14ac:dyDescent="0.25">
      <c r="A304" s="17"/>
      <c r="B304" s="17"/>
      <c r="C304" s="56"/>
      <c r="D304" s="112"/>
      <c r="E304" s="17"/>
      <c r="F304" s="17"/>
      <c r="G304" s="17"/>
      <c r="H304" s="17"/>
      <c r="I304" s="112"/>
      <c r="J304" s="17"/>
      <c r="K304" s="17"/>
      <c r="L304" s="17"/>
      <c r="M304" s="17"/>
    </row>
    <row r="305" spans="1:13" x14ac:dyDescent="0.25">
      <c r="A305" s="17"/>
      <c r="B305" s="17"/>
      <c r="C305" s="56"/>
      <c r="D305" s="112"/>
      <c r="E305" s="17"/>
      <c r="F305" s="17"/>
      <c r="G305" s="17"/>
      <c r="H305" s="17"/>
      <c r="I305" s="112"/>
      <c r="J305" s="17"/>
      <c r="K305" s="17"/>
      <c r="L305" s="17"/>
      <c r="M305" s="17"/>
    </row>
    <row r="306" spans="1:13" x14ac:dyDescent="0.25">
      <c r="A306" s="17"/>
      <c r="B306" s="17"/>
      <c r="C306" s="56"/>
      <c r="D306" s="112"/>
      <c r="E306" s="17"/>
      <c r="F306" s="17"/>
      <c r="G306" s="17"/>
      <c r="H306" s="17"/>
      <c r="I306" s="112"/>
      <c r="J306" s="17"/>
      <c r="K306" s="17"/>
      <c r="L306" s="17"/>
      <c r="M306" s="17"/>
    </row>
    <row r="307" spans="1:13" x14ac:dyDescent="0.25">
      <c r="A307" s="17"/>
      <c r="B307" s="17"/>
      <c r="C307" s="56"/>
      <c r="D307" s="112"/>
      <c r="E307" s="17"/>
      <c r="F307" s="17"/>
      <c r="G307" s="17"/>
      <c r="H307" s="17"/>
      <c r="I307" s="112"/>
      <c r="J307" s="17"/>
      <c r="K307" s="17"/>
      <c r="L307" s="17"/>
      <c r="M307" s="17"/>
    </row>
    <row r="308" spans="1:13" x14ac:dyDescent="0.25">
      <c r="A308" s="17"/>
      <c r="B308" s="17"/>
      <c r="C308" s="56"/>
      <c r="D308" s="112"/>
      <c r="E308" s="17"/>
      <c r="F308" s="17"/>
      <c r="G308" s="17"/>
      <c r="H308" s="17"/>
      <c r="I308" s="112"/>
      <c r="J308" s="17"/>
      <c r="K308" s="17"/>
      <c r="L308" s="17"/>
      <c r="M308" s="17"/>
    </row>
    <row r="309" spans="1:13" x14ac:dyDescent="0.25">
      <c r="A309" s="17"/>
      <c r="B309" s="17"/>
      <c r="C309" s="56"/>
      <c r="D309" s="112"/>
      <c r="E309" s="17"/>
      <c r="F309" s="17"/>
      <c r="G309" s="17"/>
      <c r="H309" s="17"/>
      <c r="I309" s="112"/>
      <c r="J309" s="17"/>
      <c r="K309" s="17"/>
      <c r="L309" s="17"/>
      <c r="M309" s="17"/>
    </row>
    <row r="310" spans="1:13" x14ac:dyDescent="0.25">
      <c r="A310" s="17"/>
      <c r="B310" s="17"/>
      <c r="C310" s="56"/>
      <c r="D310" s="112"/>
      <c r="E310" s="17"/>
      <c r="F310" s="17"/>
      <c r="G310" s="17"/>
      <c r="H310" s="17"/>
      <c r="I310" s="112"/>
      <c r="J310" s="17"/>
      <c r="K310" s="17"/>
      <c r="L310" s="17"/>
      <c r="M310" s="17"/>
    </row>
    <row r="311" spans="1:13" x14ac:dyDescent="0.25">
      <c r="A311" s="17"/>
      <c r="B311" s="17"/>
      <c r="C311" s="56"/>
      <c r="D311" s="112"/>
      <c r="E311" s="17"/>
      <c r="F311" s="17"/>
      <c r="G311" s="17"/>
      <c r="H311" s="17"/>
      <c r="I311" s="112"/>
      <c r="J311" s="17"/>
      <c r="K311" s="17"/>
      <c r="L311" s="17"/>
      <c r="M311" s="17"/>
    </row>
    <row r="312" spans="1:13" x14ac:dyDescent="0.25">
      <c r="A312" s="17"/>
      <c r="B312" s="17"/>
      <c r="C312" s="56"/>
      <c r="D312" s="112"/>
      <c r="E312" s="17"/>
      <c r="F312" s="17"/>
      <c r="G312" s="17"/>
      <c r="H312" s="17"/>
      <c r="I312" s="112"/>
      <c r="J312" s="17"/>
      <c r="K312" s="17"/>
      <c r="L312" s="17"/>
      <c r="M312" s="17"/>
    </row>
    <row r="313" spans="1:13" x14ac:dyDescent="0.25">
      <c r="A313" s="17"/>
      <c r="B313" s="17"/>
      <c r="C313" s="56"/>
      <c r="D313" s="112"/>
      <c r="E313" s="17"/>
      <c r="F313" s="17"/>
      <c r="G313" s="17"/>
      <c r="H313" s="17"/>
      <c r="I313" s="112"/>
      <c r="J313" s="17"/>
      <c r="K313" s="17"/>
      <c r="L313" s="17"/>
      <c r="M313" s="17"/>
    </row>
    <row r="314" spans="1:13" x14ac:dyDescent="0.25">
      <c r="A314" s="17"/>
      <c r="B314" s="17"/>
      <c r="C314" s="56"/>
      <c r="D314" s="112"/>
      <c r="E314" s="17"/>
      <c r="F314" s="17"/>
      <c r="G314" s="17"/>
      <c r="H314" s="17"/>
      <c r="I314" s="112"/>
      <c r="J314" s="17"/>
      <c r="K314" s="17"/>
      <c r="L314" s="17"/>
      <c r="M314" s="17"/>
    </row>
    <row r="315" spans="1:13" x14ac:dyDescent="0.25">
      <c r="A315" s="17"/>
      <c r="B315" s="17"/>
      <c r="C315" s="56"/>
      <c r="D315" s="112"/>
      <c r="E315" s="17"/>
      <c r="F315" s="17"/>
      <c r="G315" s="17"/>
      <c r="H315" s="17"/>
      <c r="I315" s="112"/>
      <c r="J315" s="17"/>
      <c r="K315" s="17"/>
      <c r="L315" s="17"/>
      <c r="M315" s="17"/>
    </row>
    <row r="316" spans="1:13" x14ac:dyDescent="0.25">
      <c r="A316" s="17"/>
      <c r="B316" s="17"/>
      <c r="C316" s="56"/>
      <c r="D316" s="112"/>
      <c r="E316" s="17"/>
      <c r="F316" s="17"/>
      <c r="G316" s="17"/>
      <c r="H316" s="17"/>
      <c r="I316" s="112"/>
      <c r="J316" s="17"/>
      <c r="K316" s="17"/>
      <c r="L316" s="17"/>
      <c r="M316" s="17"/>
    </row>
    <row r="317" spans="1:13" x14ac:dyDescent="0.25">
      <c r="A317" s="17"/>
      <c r="B317" s="17"/>
      <c r="C317" s="56"/>
      <c r="D317" s="112"/>
      <c r="E317" s="17"/>
      <c r="F317" s="17"/>
      <c r="G317" s="17"/>
      <c r="H317" s="17"/>
      <c r="I317" s="112"/>
      <c r="J317" s="17"/>
      <c r="K317" s="17"/>
      <c r="L317" s="17"/>
      <c r="M317" s="17"/>
    </row>
    <row r="318" spans="1:13" x14ac:dyDescent="0.25">
      <c r="A318" s="17"/>
      <c r="B318" s="17"/>
      <c r="C318" s="56"/>
      <c r="D318" s="112"/>
      <c r="E318" s="17"/>
      <c r="F318" s="17"/>
      <c r="G318" s="17"/>
      <c r="H318" s="17"/>
      <c r="I318" s="112"/>
      <c r="J318" s="17"/>
      <c r="K318" s="17"/>
      <c r="L318" s="17"/>
      <c r="M318" s="17"/>
    </row>
    <row r="319" spans="1:13" x14ac:dyDescent="0.25">
      <c r="A319" s="17"/>
      <c r="B319" s="17"/>
      <c r="C319" s="56"/>
      <c r="D319" s="112"/>
      <c r="E319" s="17"/>
      <c r="F319" s="17"/>
      <c r="G319" s="17"/>
      <c r="H319" s="17"/>
      <c r="I319" s="112"/>
      <c r="J319" s="17"/>
      <c r="K319" s="17"/>
      <c r="L319" s="17"/>
      <c r="M319" s="17"/>
    </row>
    <row r="320" spans="1:13" x14ac:dyDescent="0.25">
      <c r="A320" s="17"/>
      <c r="B320" s="17"/>
      <c r="C320" s="56"/>
      <c r="D320" s="112"/>
      <c r="E320" s="17"/>
      <c r="F320" s="17"/>
      <c r="G320" s="17"/>
      <c r="H320" s="17"/>
      <c r="I320" s="112"/>
      <c r="J320" s="17"/>
      <c r="K320" s="17"/>
      <c r="L320" s="17"/>
      <c r="M320" s="17"/>
    </row>
    <row r="321" spans="1:13" x14ac:dyDescent="0.25">
      <c r="A321" s="17"/>
      <c r="B321" s="17"/>
      <c r="C321" s="56"/>
      <c r="D321" s="112"/>
      <c r="E321" s="17"/>
      <c r="F321" s="17"/>
      <c r="G321" s="17"/>
      <c r="H321" s="17"/>
      <c r="I321" s="112"/>
      <c r="J321" s="17"/>
      <c r="K321" s="17"/>
      <c r="L321" s="17"/>
      <c r="M321" s="17"/>
    </row>
    <row r="322" spans="1:13" x14ac:dyDescent="0.25">
      <c r="A322" s="17"/>
      <c r="B322" s="17"/>
      <c r="C322" s="56"/>
      <c r="D322" s="112"/>
      <c r="E322" s="17"/>
      <c r="F322" s="17"/>
      <c r="G322" s="17"/>
      <c r="H322" s="17"/>
      <c r="I322" s="112"/>
      <c r="J322" s="17"/>
      <c r="K322" s="17"/>
      <c r="L322" s="17"/>
      <c r="M322" s="17"/>
    </row>
    <row r="323" spans="1:13" x14ac:dyDescent="0.25">
      <c r="A323" s="17"/>
      <c r="B323" s="17"/>
      <c r="C323" s="56"/>
      <c r="D323" s="112"/>
      <c r="E323" s="17"/>
      <c r="F323" s="17"/>
      <c r="G323" s="17"/>
      <c r="H323" s="17"/>
      <c r="I323" s="112"/>
      <c r="J323" s="17"/>
      <c r="K323" s="17"/>
      <c r="L323" s="17"/>
      <c r="M323" s="17"/>
    </row>
    <row r="324" spans="1:13" x14ac:dyDescent="0.25">
      <c r="A324" s="17"/>
      <c r="B324" s="17"/>
      <c r="C324" s="56"/>
      <c r="D324" s="112"/>
      <c r="E324" s="17"/>
      <c r="F324" s="17"/>
      <c r="G324" s="17"/>
      <c r="H324" s="17"/>
      <c r="I324" s="112"/>
      <c r="J324" s="17"/>
      <c r="K324" s="17"/>
      <c r="L324" s="17"/>
      <c r="M324" s="17"/>
    </row>
    <row r="325" spans="1:13" x14ac:dyDescent="0.25">
      <c r="A325" s="17"/>
      <c r="B325" s="17"/>
      <c r="C325" s="56"/>
      <c r="D325" s="112"/>
      <c r="E325" s="17"/>
      <c r="F325" s="17"/>
      <c r="G325" s="17"/>
      <c r="H325" s="17"/>
      <c r="I325" s="112"/>
      <c r="J325" s="17"/>
      <c r="K325" s="17"/>
      <c r="L325" s="17"/>
      <c r="M325" s="17"/>
    </row>
    <row r="326" spans="1:13" x14ac:dyDescent="0.25">
      <c r="A326" s="17"/>
      <c r="B326" s="17"/>
      <c r="C326" s="56"/>
      <c r="D326" s="112"/>
      <c r="E326" s="17"/>
      <c r="F326" s="17"/>
      <c r="G326" s="17"/>
      <c r="H326" s="17"/>
      <c r="I326" s="112"/>
      <c r="J326" s="17"/>
      <c r="K326" s="17"/>
      <c r="L326" s="17"/>
      <c r="M326" s="17"/>
    </row>
    <row r="327" spans="1:13" x14ac:dyDescent="0.25">
      <c r="A327" s="17"/>
      <c r="B327" s="17"/>
      <c r="C327" s="56"/>
      <c r="D327" s="112"/>
      <c r="E327" s="17"/>
      <c r="F327" s="17"/>
      <c r="G327" s="17"/>
      <c r="H327" s="17"/>
      <c r="I327" s="112"/>
      <c r="J327" s="17"/>
      <c r="K327" s="17"/>
      <c r="L327" s="17"/>
      <c r="M327" s="17"/>
    </row>
    <row r="328" spans="1:13" x14ac:dyDescent="0.25">
      <c r="A328" s="17"/>
      <c r="B328" s="17"/>
      <c r="C328" s="56"/>
      <c r="D328" s="112"/>
      <c r="E328" s="17"/>
      <c r="F328" s="17"/>
      <c r="G328" s="17"/>
      <c r="H328" s="17"/>
      <c r="I328" s="112"/>
      <c r="J328" s="17"/>
      <c r="K328" s="17"/>
      <c r="L328" s="17"/>
      <c r="M328" s="17"/>
    </row>
    <row r="329" spans="1:13" x14ac:dyDescent="0.25">
      <c r="A329" s="17"/>
      <c r="B329" s="17"/>
      <c r="C329" s="56"/>
      <c r="D329" s="112"/>
      <c r="E329" s="17"/>
      <c r="F329" s="17"/>
      <c r="G329" s="17"/>
      <c r="H329" s="17"/>
      <c r="I329" s="112"/>
      <c r="J329" s="17"/>
      <c r="K329" s="17"/>
      <c r="L329" s="17"/>
      <c r="M329" s="17"/>
    </row>
    <row r="330" spans="1:13" x14ac:dyDescent="0.25">
      <c r="A330" s="17"/>
      <c r="B330" s="17"/>
      <c r="C330" s="56"/>
      <c r="D330" s="112"/>
      <c r="E330" s="17"/>
      <c r="F330" s="17"/>
      <c r="G330" s="17"/>
      <c r="H330" s="17"/>
      <c r="I330" s="112"/>
      <c r="J330" s="17"/>
      <c r="K330" s="17"/>
      <c r="L330" s="17"/>
      <c r="M330" s="17"/>
    </row>
    <row r="331" spans="1:13" x14ac:dyDescent="0.25">
      <c r="A331" s="17"/>
      <c r="B331" s="17"/>
      <c r="C331" s="56"/>
      <c r="D331" s="112"/>
      <c r="E331" s="17"/>
      <c r="F331" s="17"/>
      <c r="G331" s="17"/>
      <c r="H331" s="17"/>
      <c r="I331" s="112"/>
      <c r="J331" s="17"/>
      <c r="K331" s="17"/>
      <c r="L331" s="17"/>
      <c r="M331" s="17"/>
    </row>
    <row r="332" spans="1:13" x14ac:dyDescent="0.25">
      <c r="A332" s="17"/>
      <c r="B332" s="17"/>
      <c r="C332" s="56"/>
      <c r="D332" s="112"/>
      <c r="E332" s="17"/>
      <c r="F332" s="17"/>
      <c r="G332" s="17"/>
      <c r="H332" s="17"/>
      <c r="I332" s="112"/>
      <c r="J332" s="17"/>
      <c r="K332" s="17"/>
      <c r="L332" s="17"/>
      <c r="M332" s="17"/>
    </row>
    <row r="333" spans="1:13" x14ac:dyDescent="0.25">
      <c r="A333" s="17"/>
      <c r="B333" s="17"/>
      <c r="C333" s="56"/>
      <c r="D333" s="112"/>
      <c r="E333" s="17"/>
      <c r="F333" s="17"/>
      <c r="G333" s="17"/>
      <c r="H333" s="17"/>
      <c r="I333" s="112"/>
      <c r="J333" s="17"/>
      <c r="K333" s="17"/>
      <c r="L333" s="17"/>
      <c r="M333" s="17"/>
    </row>
    <row r="334" spans="1:13" x14ac:dyDescent="0.25">
      <c r="A334" s="17"/>
      <c r="B334" s="17"/>
      <c r="C334" s="56"/>
      <c r="D334" s="112"/>
      <c r="E334" s="17"/>
      <c r="F334" s="17"/>
      <c r="G334" s="17"/>
      <c r="H334" s="17"/>
      <c r="I334" s="112"/>
      <c r="J334" s="17"/>
      <c r="K334" s="17"/>
      <c r="L334" s="17"/>
      <c r="M334" s="17"/>
    </row>
    <row r="335" spans="1:13" x14ac:dyDescent="0.25">
      <c r="A335" s="17"/>
      <c r="B335" s="17"/>
      <c r="C335" s="56"/>
      <c r="D335" s="112"/>
      <c r="E335" s="17"/>
      <c r="F335" s="17"/>
      <c r="G335" s="17"/>
      <c r="H335" s="17"/>
      <c r="I335" s="112"/>
      <c r="J335" s="17"/>
      <c r="K335" s="17"/>
      <c r="L335" s="17"/>
      <c r="M335" s="17"/>
    </row>
    <row r="336" spans="1:13" x14ac:dyDescent="0.25">
      <c r="A336" s="17"/>
      <c r="B336" s="17"/>
      <c r="C336" s="56"/>
      <c r="D336" s="112"/>
      <c r="E336" s="17"/>
      <c r="F336" s="17"/>
      <c r="G336" s="17"/>
      <c r="H336" s="17"/>
      <c r="I336" s="112"/>
      <c r="J336" s="17"/>
      <c r="K336" s="17"/>
      <c r="L336" s="17"/>
      <c r="M336" s="17"/>
    </row>
    <row r="337" spans="1:13" x14ac:dyDescent="0.25">
      <c r="A337" s="17"/>
      <c r="B337" s="17"/>
      <c r="C337" s="56"/>
      <c r="D337" s="112"/>
      <c r="E337" s="17"/>
      <c r="F337" s="17"/>
      <c r="G337" s="17"/>
      <c r="H337" s="17"/>
      <c r="I337" s="112"/>
      <c r="J337" s="17"/>
      <c r="K337" s="17"/>
      <c r="L337" s="17"/>
      <c r="M337" s="17"/>
    </row>
    <row r="338" spans="1:13" x14ac:dyDescent="0.25">
      <c r="A338" s="17"/>
      <c r="B338" s="17"/>
      <c r="C338" s="56"/>
      <c r="D338" s="112"/>
      <c r="E338" s="17"/>
      <c r="F338" s="17"/>
      <c r="G338" s="17"/>
      <c r="H338" s="17"/>
      <c r="I338" s="112"/>
      <c r="J338" s="17"/>
      <c r="K338" s="17"/>
      <c r="L338" s="17"/>
      <c r="M338" s="17"/>
    </row>
    <row r="339" spans="1:13" x14ac:dyDescent="0.25">
      <c r="A339" s="17"/>
      <c r="B339" s="17"/>
      <c r="C339" s="56"/>
      <c r="D339" s="112"/>
      <c r="E339" s="17"/>
      <c r="F339" s="17"/>
      <c r="G339" s="17"/>
      <c r="H339" s="17"/>
      <c r="I339" s="112"/>
      <c r="J339" s="17"/>
      <c r="K339" s="17"/>
      <c r="L339" s="17"/>
      <c r="M339" s="17"/>
    </row>
    <row r="340" spans="1:13" x14ac:dyDescent="0.25">
      <c r="A340" s="17"/>
      <c r="B340" s="17"/>
      <c r="C340" s="56"/>
      <c r="D340" s="112"/>
      <c r="E340" s="17"/>
      <c r="F340" s="17"/>
      <c r="G340" s="17"/>
      <c r="H340" s="17"/>
      <c r="I340" s="112"/>
      <c r="J340" s="17"/>
      <c r="K340" s="17"/>
      <c r="L340" s="17"/>
      <c r="M340" s="17"/>
    </row>
    <row r="341" spans="1:13" x14ac:dyDescent="0.25">
      <c r="A341" s="17"/>
      <c r="B341" s="17"/>
      <c r="C341" s="56"/>
      <c r="D341" s="112"/>
      <c r="E341" s="17"/>
      <c r="F341" s="17"/>
      <c r="G341" s="17"/>
      <c r="H341" s="17"/>
      <c r="I341" s="112"/>
      <c r="J341" s="17"/>
      <c r="K341" s="17"/>
      <c r="L341" s="17"/>
      <c r="M341" s="17"/>
    </row>
    <row r="342" spans="1:13" x14ac:dyDescent="0.25">
      <c r="A342" s="17"/>
      <c r="B342" s="17"/>
      <c r="C342" s="56"/>
      <c r="D342" s="112"/>
      <c r="E342" s="17"/>
      <c r="F342" s="17"/>
      <c r="G342" s="17"/>
      <c r="H342" s="17"/>
      <c r="I342" s="112"/>
      <c r="J342" s="17"/>
      <c r="K342" s="17"/>
      <c r="L342" s="17"/>
      <c r="M342" s="17"/>
    </row>
    <row r="343" spans="1:13" x14ac:dyDescent="0.25">
      <c r="A343" s="17"/>
      <c r="B343" s="17"/>
      <c r="C343" s="56"/>
      <c r="D343" s="112"/>
      <c r="E343" s="17"/>
      <c r="F343" s="17"/>
      <c r="G343" s="17"/>
      <c r="H343" s="17"/>
      <c r="I343" s="112"/>
      <c r="J343" s="17"/>
      <c r="K343" s="17"/>
      <c r="L343" s="17"/>
      <c r="M343" s="17"/>
    </row>
    <row r="344" spans="1:13" x14ac:dyDescent="0.25">
      <c r="A344" s="17"/>
      <c r="B344" s="17"/>
      <c r="C344" s="56"/>
      <c r="D344" s="112"/>
      <c r="E344" s="17"/>
      <c r="F344" s="17"/>
      <c r="G344" s="17"/>
      <c r="H344" s="17"/>
      <c r="I344" s="112"/>
      <c r="J344" s="17"/>
      <c r="K344" s="17"/>
      <c r="L344" s="17"/>
      <c r="M344" s="17"/>
    </row>
    <row r="345" spans="1:13" x14ac:dyDescent="0.25">
      <c r="A345" s="17"/>
      <c r="B345" s="17"/>
      <c r="C345" s="56"/>
      <c r="D345" s="112"/>
      <c r="E345" s="17"/>
      <c r="F345" s="17"/>
      <c r="G345" s="17"/>
      <c r="H345" s="17"/>
      <c r="I345" s="112"/>
      <c r="J345" s="17"/>
      <c r="K345" s="17"/>
      <c r="L345" s="17"/>
      <c r="M345" s="17"/>
    </row>
    <row r="346" spans="1:13" x14ac:dyDescent="0.25">
      <c r="A346" s="17"/>
      <c r="B346" s="17"/>
      <c r="C346" s="56"/>
      <c r="D346" s="112"/>
      <c r="E346" s="17"/>
      <c r="F346" s="17"/>
      <c r="G346" s="17"/>
      <c r="H346" s="17"/>
      <c r="I346" s="112"/>
      <c r="J346" s="17"/>
      <c r="K346" s="17"/>
      <c r="L346" s="17"/>
      <c r="M346" s="17"/>
    </row>
    <row r="347" spans="1:13" x14ac:dyDescent="0.25">
      <c r="A347" s="17"/>
      <c r="B347" s="17"/>
      <c r="C347" s="56"/>
      <c r="D347" s="112"/>
      <c r="E347" s="17"/>
      <c r="F347" s="17"/>
      <c r="G347" s="17"/>
      <c r="H347" s="17"/>
      <c r="I347" s="112"/>
      <c r="J347" s="17"/>
      <c r="K347" s="17"/>
      <c r="L347" s="17"/>
      <c r="M347" s="17"/>
    </row>
    <row r="348" spans="1:13" x14ac:dyDescent="0.25">
      <c r="A348" s="17"/>
      <c r="B348" s="17"/>
      <c r="C348" s="56"/>
      <c r="D348" s="112"/>
      <c r="E348" s="17"/>
      <c r="F348" s="17"/>
      <c r="G348" s="17"/>
      <c r="H348" s="17"/>
      <c r="I348" s="112"/>
      <c r="J348" s="17"/>
      <c r="K348" s="17"/>
      <c r="L348" s="17"/>
      <c r="M348" s="17"/>
    </row>
    <row r="349" spans="1:13" x14ac:dyDescent="0.25">
      <c r="A349" s="17"/>
      <c r="B349" s="17"/>
      <c r="C349" s="56"/>
      <c r="D349" s="112"/>
      <c r="E349" s="17"/>
      <c r="F349" s="17"/>
      <c r="G349" s="17"/>
      <c r="H349" s="17"/>
      <c r="I349" s="112"/>
      <c r="J349" s="17"/>
      <c r="K349" s="17"/>
      <c r="L349" s="17"/>
      <c r="M349" s="17"/>
    </row>
    <row r="350" spans="1:13" x14ac:dyDescent="0.25">
      <c r="A350" s="17"/>
      <c r="B350" s="17"/>
      <c r="C350" s="56"/>
      <c r="D350" s="112"/>
      <c r="E350" s="17"/>
      <c r="F350" s="17"/>
      <c r="G350" s="17"/>
      <c r="H350" s="17"/>
      <c r="I350" s="112"/>
      <c r="J350" s="17"/>
      <c r="K350" s="17"/>
      <c r="L350" s="17"/>
      <c r="M350" s="17"/>
    </row>
    <row r="351" spans="1:13" x14ac:dyDescent="0.25">
      <c r="A351" s="17"/>
      <c r="B351" s="17"/>
      <c r="C351" s="56"/>
      <c r="D351" s="112"/>
      <c r="E351" s="17"/>
      <c r="F351" s="17"/>
      <c r="G351" s="17"/>
      <c r="H351" s="17"/>
      <c r="I351" s="112"/>
      <c r="J351" s="17"/>
      <c r="K351" s="17"/>
      <c r="L351" s="17"/>
      <c r="M351" s="17"/>
    </row>
    <row r="352" spans="1:13" x14ac:dyDescent="0.25">
      <c r="A352" s="17"/>
      <c r="B352" s="17"/>
      <c r="C352" s="56"/>
      <c r="D352" s="112"/>
      <c r="E352" s="17"/>
      <c r="F352" s="17"/>
      <c r="G352" s="17"/>
      <c r="H352" s="17"/>
      <c r="I352" s="112"/>
      <c r="J352" s="17"/>
      <c r="K352" s="17"/>
      <c r="L352" s="17"/>
      <c r="M352" s="17"/>
    </row>
    <row r="353" spans="1:13" x14ac:dyDescent="0.25">
      <c r="A353" s="17"/>
      <c r="B353" s="17"/>
      <c r="C353" s="56"/>
      <c r="D353" s="112"/>
      <c r="E353" s="17"/>
      <c r="F353" s="17"/>
      <c r="G353" s="17"/>
      <c r="H353" s="17"/>
      <c r="I353" s="112"/>
      <c r="J353" s="17"/>
      <c r="K353" s="17"/>
      <c r="L353" s="17"/>
      <c r="M353" s="17"/>
    </row>
    <row r="354" spans="1:13" x14ac:dyDescent="0.25">
      <c r="A354" s="17"/>
      <c r="B354" s="17"/>
      <c r="C354" s="56"/>
      <c r="D354" s="112"/>
      <c r="E354" s="17"/>
      <c r="F354" s="17"/>
      <c r="G354" s="17"/>
      <c r="H354" s="17"/>
      <c r="I354" s="112"/>
      <c r="J354" s="17"/>
      <c r="K354" s="17"/>
      <c r="L354" s="17"/>
      <c r="M354" s="17"/>
    </row>
    <row r="355" spans="1:13" x14ac:dyDescent="0.25">
      <c r="A355" s="17"/>
      <c r="B355" s="17"/>
      <c r="C355" s="56"/>
      <c r="D355" s="112"/>
      <c r="E355" s="17"/>
      <c r="F355" s="17"/>
      <c r="G355" s="17"/>
      <c r="H355" s="17"/>
      <c r="I355" s="112"/>
      <c r="J355" s="17"/>
      <c r="K355" s="17"/>
      <c r="L355" s="17"/>
      <c r="M355" s="17"/>
    </row>
    <row r="356" spans="1:13" x14ac:dyDescent="0.25">
      <c r="A356" s="17"/>
      <c r="B356" s="17"/>
      <c r="C356" s="56"/>
      <c r="D356" s="112"/>
      <c r="E356" s="17"/>
      <c r="F356" s="17"/>
      <c r="G356" s="17"/>
      <c r="H356" s="17"/>
      <c r="I356" s="112"/>
      <c r="J356" s="17"/>
      <c r="K356" s="17"/>
      <c r="L356" s="17"/>
      <c r="M356" s="17"/>
    </row>
    <row r="357" spans="1:13" x14ac:dyDescent="0.25">
      <c r="A357" s="17"/>
      <c r="B357" s="17"/>
      <c r="C357" s="56"/>
      <c r="D357" s="112"/>
      <c r="E357" s="17"/>
      <c r="F357" s="17"/>
      <c r="G357" s="17"/>
      <c r="H357" s="17"/>
      <c r="I357" s="112"/>
      <c r="J357" s="17"/>
      <c r="K357" s="17"/>
      <c r="L357" s="17"/>
      <c r="M357" s="17"/>
    </row>
    <row r="358" spans="1:13" x14ac:dyDescent="0.25">
      <c r="A358" s="17"/>
      <c r="B358" s="17"/>
      <c r="C358" s="56"/>
      <c r="D358" s="112"/>
      <c r="E358" s="17"/>
      <c r="F358" s="17"/>
      <c r="G358" s="17"/>
      <c r="H358" s="17"/>
      <c r="I358" s="112"/>
      <c r="J358" s="17"/>
      <c r="K358" s="17"/>
      <c r="L358" s="17"/>
      <c r="M358" s="17"/>
    </row>
    <row r="359" spans="1:13" x14ac:dyDescent="0.25">
      <c r="A359" s="17"/>
      <c r="B359" s="17"/>
      <c r="C359" s="56"/>
      <c r="D359" s="112"/>
      <c r="E359" s="17"/>
      <c r="F359" s="17"/>
      <c r="G359" s="17"/>
      <c r="H359" s="17"/>
      <c r="I359" s="112"/>
      <c r="J359" s="17"/>
      <c r="K359" s="17"/>
      <c r="L359" s="17"/>
      <c r="M359" s="17"/>
    </row>
    <row r="360" spans="1:13" x14ac:dyDescent="0.25">
      <c r="A360" s="17"/>
      <c r="B360" s="17"/>
      <c r="C360" s="56"/>
      <c r="D360" s="112"/>
      <c r="E360" s="17"/>
      <c r="F360" s="17"/>
      <c r="G360" s="17"/>
      <c r="H360" s="17"/>
      <c r="I360" s="112"/>
      <c r="J360" s="17"/>
      <c r="K360" s="17"/>
      <c r="L360" s="17"/>
      <c r="M360" s="17"/>
    </row>
    <row r="361" spans="1:13" x14ac:dyDescent="0.25">
      <c r="A361" s="17"/>
      <c r="B361" s="17"/>
      <c r="C361" s="56"/>
      <c r="D361" s="112"/>
      <c r="E361" s="17"/>
      <c r="F361" s="17"/>
      <c r="G361" s="17"/>
      <c r="H361" s="17"/>
      <c r="I361" s="112"/>
      <c r="J361" s="17"/>
      <c r="K361" s="17"/>
      <c r="L361" s="17"/>
      <c r="M361" s="17"/>
    </row>
    <row r="362" spans="1:13" x14ac:dyDescent="0.25">
      <c r="A362" s="17"/>
      <c r="B362" s="17"/>
      <c r="C362" s="56"/>
      <c r="D362" s="112"/>
      <c r="E362" s="17"/>
      <c r="F362" s="17"/>
      <c r="G362" s="17"/>
      <c r="H362" s="17"/>
      <c r="I362" s="112"/>
      <c r="J362" s="17"/>
      <c r="K362" s="17"/>
      <c r="L362" s="17"/>
      <c r="M362" s="17"/>
    </row>
    <row r="363" spans="1:13" x14ac:dyDescent="0.25">
      <c r="A363" s="17"/>
      <c r="B363" s="17"/>
      <c r="C363" s="56"/>
      <c r="D363" s="112"/>
      <c r="E363" s="17"/>
      <c r="F363" s="17"/>
      <c r="G363" s="17"/>
      <c r="H363" s="17"/>
      <c r="I363" s="112"/>
      <c r="J363" s="17"/>
      <c r="K363" s="17"/>
      <c r="L363" s="17"/>
      <c r="M363" s="17"/>
    </row>
    <row r="364" spans="1:13" x14ac:dyDescent="0.25">
      <c r="A364" s="17"/>
      <c r="B364" s="17"/>
      <c r="C364" s="56"/>
      <c r="D364" s="112"/>
      <c r="E364" s="17"/>
      <c r="F364" s="17"/>
      <c r="G364" s="17"/>
      <c r="H364" s="17"/>
      <c r="I364" s="112"/>
      <c r="J364" s="17"/>
      <c r="K364" s="17"/>
      <c r="L364" s="17"/>
      <c r="M364" s="17"/>
    </row>
    <row r="365" spans="1:13" x14ac:dyDescent="0.25">
      <c r="A365" s="17"/>
      <c r="B365" s="17"/>
      <c r="C365" s="56"/>
      <c r="D365" s="112"/>
      <c r="E365" s="17"/>
      <c r="F365" s="17"/>
      <c r="G365" s="17"/>
      <c r="H365" s="17"/>
      <c r="I365" s="112"/>
      <c r="J365" s="17"/>
      <c r="K365" s="17"/>
      <c r="L365" s="17"/>
      <c r="M365" s="17"/>
    </row>
    <row r="366" spans="1:13" x14ac:dyDescent="0.25">
      <c r="A366" s="17"/>
      <c r="B366" s="17"/>
      <c r="C366" s="56"/>
      <c r="D366" s="112"/>
      <c r="E366" s="17"/>
      <c r="F366" s="17"/>
      <c r="G366" s="17"/>
      <c r="H366" s="17"/>
      <c r="I366" s="112"/>
      <c r="J366" s="17"/>
      <c r="K366" s="17"/>
      <c r="L366" s="17"/>
      <c r="M366" s="17"/>
    </row>
    <row r="367" spans="1:13" x14ac:dyDescent="0.25">
      <c r="A367" s="17"/>
      <c r="B367" s="17"/>
      <c r="C367" s="56"/>
      <c r="D367" s="112"/>
      <c r="E367" s="17"/>
      <c r="F367" s="17"/>
      <c r="G367" s="17"/>
      <c r="H367" s="17"/>
      <c r="I367" s="112"/>
      <c r="J367" s="17"/>
      <c r="K367" s="17"/>
      <c r="L367" s="17"/>
      <c r="M367" s="17"/>
    </row>
    <row r="368" spans="1:13" x14ac:dyDescent="0.25">
      <c r="A368" s="17"/>
      <c r="B368" s="17"/>
      <c r="C368" s="56"/>
      <c r="D368" s="112"/>
      <c r="E368" s="17"/>
      <c r="F368" s="17"/>
      <c r="G368" s="17"/>
      <c r="H368" s="17"/>
      <c r="I368" s="112"/>
      <c r="J368" s="17"/>
      <c r="K368" s="17"/>
      <c r="L368" s="17"/>
      <c r="M368" s="17"/>
    </row>
    <row r="369" spans="1:13" x14ac:dyDescent="0.25">
      <c r="A369" s="17"/>
      <c r="B369" s="17"/>
      <c r="C369" s="56"/>
      <c r="D369" s="112"/>
      <c r="E369" s="17"/>
      <c r="F369" s="17"/>
      <c r="G369" s="17"/>
      <c r="H369" s="17"/>
      <c r="I369" s="112"/>
      <c r="J369" s="17"/>
      <c r="K369" s="17"/>
      <c r="L369" s="17"/>
      <c r="M369" s="17"/>
    </row>
    <row r="370" spans="1:13" x14ac:dyDescent="0.25">
      <c r="A370" s="17"/>
      <c r="B370" s="17"/>
      <c r="C370" s="56"/>
      <c r="D370" s="112"/>
      <c r="E370" s="17"/>
      <c r="F370" s="17"/>
      <c r="G370" s="17"/>
      <c r="H370" s="17"/>
      <c r="I370" s="112"/>
      <c r="J370" s="17"/>
      <c r="K370" s="17"/>
      <c r="L370" s="17"/>
      <c r="M370" s="17"/>
    </row>
    <row r="371" spans="1:13" x14ac:dyDescent="0.25">
      <c r="A371" s="17"/>
      <c r="B371" s="17"/>
      <c r="C371" s="56"/>
      <c r="D371" s="112"/>
      <c r="E371" s="17"/>
      <c r="F371" s="17"/>
      <c r="G371" s="17"/>
      <c r="H371" s="17"/>
      <c r="I371" s="112"/>
      <c r="J371" s="17"/>
      <c r="K371" s="17"/>
      <c r="L371" s="17"/>
      <c r="M371" s="17"/>
    </row>
    <row r="372" spans="1:13" x14ac:dyDescent="0.25">
      <c r="A372" s="17"/>
      <c r="B372" s="17"/>
      <c r="C372" s="56"/>
      <c r="D372" s="112"/>
      <c r="E372" s="17"/>
      <c r="F372" s="17"/>
      <c r="G372" s="17"/>
      <c r="H372" s="17"/>
      <c r="I372" s="112"/>
      <c r="J372" s="17"/>
      <c r="K372" s="17"/>
      <c r="L372" s="17"/>
      <c r="M372" s="17"/>
    </row>
    <row r="373" spans="1:13" x14ac:dyDescent="0.25">
      <c r="A373" s="17"/>
      <c r="B373" s="17"/>
      <c r="C373" s="56"/>
      <c r="D373" s="112"/>
      <c r="E373" s="17"/>
      <c r="F373" s="17"/>
      <c r="G373" s="17"/>
      <c r="H373" s="17"/>
      <c r="I373" s="112"/>
      <c r="J373" s="17"/>
      <c r="K373" s="17"/>
      <c r="L373" s="17"/>
      <c r="M373" s="17"/>
    </row>
    <row r="374" spans="1:13" x14ac:dyDescent="0.25">
      <c r="A374" s="17"/>
      <c r="B374" s="17"/>
      <c r="C374" s="56"/>
      <c r="D374" s="112"/>
      <c r="E374" s="17"/>
      <c r="F374" s="17"/>
      <c r="G374" s="17"/>
      <c r="H374" s="17"/>
      <c r="I374" s="112"/>
      <c r="J374" s="17"/>
      <c r="K374" s="17"/>
      <c r="L374" s="17"/>
      <c r="M374" s="17"/>
    </row>
    <row r="375" spans="1:13" x14ac:dyDescent="0.25">
      <c r="A375" s="17"/>
      <c r="B375" s="17"/>
      <c r="C375" s="56"/>
      <c r="D375" s="112"/>
      <c r="E375" s="17"/>
      <c r="F375" s="17"/>
      <c r="G375" s="17"/>
      <c r="H375" s="17"/>
      <c r="I375" s="112"/>
      <c r="J375" s="17"/>
      <c r="K375" s="17"/>
      <c r="L375" s="17"/>
      <c r="M375" s="17"/>
    </row>
    <row r="376" spans="1:13" x14ac:dyDescent="0.25">
      <c r="A376" s="17"/>
      <c r="B376" s="17"/>
      <c r="C376" s="56"/>
      <c r="D376" s="112"/>
      <c r="E376" s="17"/>
      <c r="F376" s="17"/>
      <c r="G376" s="17"/>
      <c r="H376" s="17"/>
      <c r="I376" s="112"/>
      <c r="J376" s="17"/>
      <c r="K376" s="17"/>
      <c r="L376" s="17"/>
      <c r="M376" s="17"/>
    </row>
    <row r="377" spans="1:13" x14ac:dyDescent="0.25">
      <c r="A377" s="17"/>
      <c r="B377" s="17"/>
      <c r="C377" s="56"/>
      <c r="D377" s="112"/>
      <c r="E377" s="17"/>
      <c r="F377" s="17"/>
      <c r="G377" s="17"/>
      <c r="H377" s="17"/>
      <c r="I377" s="112"/>
      <c r="J377" s="17"/>
      <c r="K377" s="17"/>
      <c r="L377" s="17"/>
      <c r="M377" s="17"/>
    </row>
    <row r="378" spans="1:13" x14ac:dyDescent="0.25">
      <c r="A378" s="17"/>
      <c r="B378" s="17"/>
      <c r="C378" s="56"/>
      <c r="D378" s="112"/>
      <c r="E378" s="17"/>
      <c r="F378" s="17"/>
      <c r="G378" s="17"/>
      <c r="H378" s="17"/>
      <c r="I378" s="112"/>
      <c r="J378" s="17"/>
      <c r="K378" s="17"/>
      <c r="L378" s="17"/>
      <c r="M378" s="17"/>
    </row>
    <row r="379" spans="1:13" x14ac:dyDescent="0.25">
      <c r="A379" s="17"/>
      <c r="B379" s="17"/>
      <c r="C379" s="56"/>
      <c r="D379" s="112"/>
      <c r="E379" s="17"/>
      <c r="F379" s="17"/>
      <c r="G379" s="17"/>
      <c r="H379" s="17"/>
      <c r="I379" s="112"/>
      <c r="J379" s="17"/>
      <c r="K379" s="17"/>
      <c r="L379" s="17"/>
      <c r="M379" s="17"/>
    </row>
    <row r="380" spans="1:13" x14ac:dyDescent="0.25">
      <c r="A380" s="17"/>
      <c r="B380" s="17"/>
      <c r="C380" s="56"/>
      <c r="D380" s="112"/>
      <c r="E380" s="17"/>
      <c r="F380" s="17"/>
      <c r="G380" s="17"/>
      <c r="H380" s="17"/>
      <c r="I380" s="112"/>
      <c r="J380" s="17"/>
      <c r="K380" s="17"/>
      <c r="L380" s="17"/>
      <c r="M380" s="17"/>
    </row>
    <row r="381" spans="1:13" x14ac:dyDescent="0.25">
      <c r="A381" s="17"/>
      <c r="B381" s="17"/>
      <c r="C381" s="56"/>
      <c r="D381" s="112"/>
      <c r="E381" s="17"/>
      <c r="F381" s="17"/>
      <c r="G381" s="17"/>
      <c r="H381" s="17"/>
      <c r="I381" s="112"/>
      <c r="J381" s="17"/>
      <c r="K381" s="17"/>
      <c r="L381" s="17"/>
      <c r="M381" s="17"/>
    </row>
    <row r="382" spans="1:13" x14ac:dyDescent="0.25">
      <c r="A382" s="17"/>
      <c r="B382" s="17"/>
      <c r="C382" s="56"/>
      <c r="D382" s="112"/>
      <c r="E382" s="17"/>
      <c r="F382" s="17"/>
      <c r="G382" s="17"/>
      <c r="H382" s="17"/>
      <c r="I382" s="112"/>
      <c r="J382" s="17"/>
      <c r="K382" s="17"/>
      <c r="L382" s="17"/>
      <c r="M382" s="17"/>
    </row>
    <row r="383" spans="1:13" x14ac:dyDescent="0.25">
      <c r="A383" s="17"/>
      <c r="B383" s="17"/>
      <c r="C383" s="56"/>
      <c r="D383" s="112"/>
      <c r="E383" s="17"/>
      <c r="F383" s="17"/>
      <c r="G383" s="17"/>
      <c r="H383" s="17"/>
      <c r="I383" s="112"/>
      <c r="J383" s="17"/>
      <c r="K383" s="17"/>
      <c r="L383" s="17"/>
      <c r="M383" s="17"/>
    </row>
    <row r="384" spans="1:13" x14ac:dyDescent="0.25">
      <c r="A384" s="17"/>
      <c r="B384" s="17"/>
      <c r="C384" s="56"/>
      <c r="D384" s="112"/>
      <c r="E384" s="17"/>
      <c r="F384" s="17"/>
      <c r="G384" s="17"/>
      <c r="H384" s="17"/>
      <c r="I384" s="112"/>
      <c r="J384" s="17"/>
      <c r="K384" s="17"/>
      <c r="L384" s="17"/>
      <c r="M384" s="17"/>
    </row>
    <row r="385" spans="1:13" x14ac:dyDescent="0.25">
      <c r="A385" s="17"/>
      <c r="B385" s="17"/>
      <c r="C385" s="56"/>
      <c r="D385" s="112"/>
      <c r="E385" s="17"/>
      <c r="F385" s="17"/>
      <c r="G385" s="17"/>
      <c r="H385" s="17"/>
      <c r="I385" s="112"/>
      <c r="J385" s="17"/>
      <c r="K385" s="17"/>
      <c r="L385" s="17"/>
      <c r="M385" s="17"/>
    </row>
    <row r="386" spans="1:13" x14ac:dyDescent="0.25">
      <c r="A386" s="17"/>
      <c r="B386" s="17"/>
      <c r="C386" s="56"/>
      <c r="D386" s="112"/>
      <c r="E386" s="17"/>
      <c r="F386" s="17"/>
      <c r="G386" s="17"/>
      <c r="H386" s="17"/>
      <c r="I386" s="112"/>
      <c r="J386" s="17"/>
      <c r="K386" s="17"/>
      <c r="L386" s="17"/>
      <c r="M386" s="17"/>
    </row>
    <row r="387" spans="1:13" x14ac:dyDescent="0.25">
      <c r="A387" s="17"/>
      <c r="B387" s="17"/>
      <c r="C387" s="56"/>
      <c r="D387" s="112"/>
      <c r="E387" s="17"/>
      <c r="F387" s="17"/>
      <c r="G387" s="17"/>
      <c r="H387" s="17"/>
      <c r="I387" s="112"/>
      <c r="J387" s="17"/>
      <c r="K387" s="17"/>
      <c r="L387" s="17"/>
      <c r="M387" s="17"/>
    </row>
    <row r="388" spans="1:13" x14ac:dyDescent="0.25">
      <c r="A388" s="17"/>
      <c r="B388" s="17"/>
      <c r="C388" s="56"/>
      <c r="D388" s="112"/>
      <c r="E388" s="17"/>
      <c r="F388" s="17"/>
      <c r="G388" s="17"/>
      <c r="H388" s="17"/>
      <c r="I388" s="112"/>
      <c r="J388" s="17"/>
      <c r="K388" s="17"/>
      <c r="L388" s="17"/>
      <c r="M388" s="17"/>
    </row>
    <row r="389" spans="1:13" x14ac:dyDescent="0.25">
      <c r="A389" s="17"/>
      <c r="B389" s="17"/>
      <c r="C389" s="56"/>
      <c r="D389" s="112"/>
      <c r="E389" s="17"/>
      <c r="F389" s="17"/>
      <c r="G389" s="17"/>
      <c r="H389" s="17"/>
      <c r="I389" s="112"/>
      <c r="J389" s="17"/>
      <c r="K389" s="17"/>
      <c r="L389" s="17"/>
      <c r="M389" s="17"/>
    </row>
    <row r="390" spans="1:13" x14ac:dyDescent="0.25">
      <c r="A390" s="17"/>
      <c r="B390" s="17"/>
      <c r="C390" s="56"/>
      <c r="D390" s="112"/>
      <c r="E390" s="17"/>
      <c r="F390" s="17"/>
      <c r="G390" s="17"/>
      <c r="H390" s="17"/>
      <c r="I390" s="112"/>
      <c r="J390" s="17"/>
      <c r="K390" s="17"/>
      <c r="L390" s="17"/>
      <c r="M390" s="17"/>
    </row>
    <row r="391" spans="1:13" x14ac:dyDescent="0.25">
      <c r="A391" s="17"/>
      <c r="B391" s="17"/>
      <c r="C391" s="56"/>
      <c r="D391" s="112"/>
      <c r="E391" s="17"/>
      <c r="F391" s="17"/>
      <c r="G391" s="17"/>
      <c r="H391" s="17"/>
      <c r="I391" s="112"/>
      <c r="J391" s="17"/>
      <c r="K391" s="17"/>
      <c r="L391" s="17"/>
      <c r="M391" s="17"/>
    </row>
    <row r="392" spans="1:13" x14ac:dyDescent="0.25">
      <c r="A392" s="17"/>
      <c r="B392" s="17"/>
      <c r="C392" s="56"/>
      <c r="D392" s="112"/>
      <c r="E392" s="17"/>
      <c r="F392" s="17"/>
      <c r="G392" s="17"/>
      <c r="H392" s="17"/>
      <c r="I392" s="112"/>
      <c r="J392" s="17"/>
      <c r="K392" s="17"/>
      <c r="L392" s="17"/>
      <c r="M392" s="17"/>
    </row>
    <row r="393" spans="1:13" x14ac:dyDescent="0.25">
      <c r="A393" s="17"/>
      <c r="B393" s="17"/>
      <c r="C393" s="56"/>
      <c r="D393" s="112"/>
      <c r="E393" s="17"/>
      <c r="F393" s="17"/>
      <c r="G393" s="17"/>
      <c r="H393" s="17"/>
      <c r="I393" s="112"/>
      <c r="J393" s="17"/>
      <c r="K393" s="17"/>
      <c r="L393" s="17"/>
      <c r="M393" s="17"/>
    </row>
    <row r="394" spans="1:13" x14ac:dyDescent="0.25">
      <c r="A394" s="17"/>
      <c r="B394" s="17"/>
      <c r="C394" s="56"/>
      <c r="D394" s="112"/>
      <c r="E394" s="17"/>
      <c r="F394" s="17"/>
      <c r="G394" s="17"/>
      <c r="H394" s="17"/>
      <c r="I394" s="112"/>
      <c r="J394" s="17"/>
      <c r="K394" s="17"/>
      <c r="L394" s="17"/>
      <c r="M394" s="17"/>
    </row>
    <row r="395" spans="1:13" x14ac:dyDescent="0.25">
      <c r="A395" s="17"/>
      <c r="B395" s="17"/>
      <c r="C395" s="56"/>
      <c r="D395" s="112"/>
      <c r="E395" s="17"/>
      <c r="F395" s="17"/>
      <c r="G395" s="17"/>
      <c r="H395" s="17"/>
      <c r="I395" s="112"/>
      <c r="J395" s="17"/>
      <c r="K395" s="17"/>
      <c r="L395" s="17"/>
      <c r="M395" s="17"/>
    </row>
    <row r="396" spans="1:13" x14ac:dyDescent="0.25">
      <c r="A396" s="17"/>
      <c r="B396" s="17"/>
      <c r="C396" s="56"/>
      <c r="D396" s="112"/>
      <c r="E396" s="17"/>
      <c r="F396" s="17"/>
      <c r="G396" s="17"/>
      <c r="H396" s="17"/>
      <c r="I396" s="112"/>
      <c r="J396" s="17"/>
      <c r="K396" s="17"/>
      <c r="L396" s="17"/>
      <c r="M396" s="17"/>
    </row>
    <row r="397" spans="1:13" x14ac:dyDescent="0.25">
      <c r="A397" s="17"/>
      <c r="B397" s="17"/>
      <c r="C397" s="56"/>
      <c r="D397" s="112"/>
      <c r="E397" s="17"/>
      <c r="F397" s="17"/>
      <c r="G397" s="17"/>
      <c r="H397" s="17"/>
      <c r="I397" s="112"/>
      <c r="J397" s="17"/>
      <c r="K397" s="17"/>
      <c r="L397" s="17"/>
      <c r="M397" s="17"/>
    </row>
    <row r="398" spans="1:13" x14ac:dyDescent="0.25">
      <c r="A398" s="17"/>
      <c r="B398" s="17"/>
      <c r="C398" s="56"/>
      <c r="D398" s="112"/>
      <c r="E398" s="17"/>
      <c r="F398" s="17"/>
      <c r="G398" s="17"/>
      <c r="H398" s="17"/>
      <c r="I398" s="112"/>
      <c r="J398" s="17"/>
      <c r="K398" s="17"/>
      <c r="L398" s="17"/>
      <c r="M398" s="17"/>
    </row>
    <row r="399" spans="1:13" x14ac:dyDescent="0.25">
      <c r="A399" s="17"/>
      <c r="B399" s="17"/>
      <c r="C399" s="56"/>
      <c r="D399" s="112"/>
      <c r="E399" s="17"/>
      <c r="F399" s="17"/>
      <c r="G399" s="17"/>
      <c r="H399" s="17"/>
      <c r="I399" s="112"/>
      <c r="J399" s="17"/>
      <c r="K399" s="17"/>
      <c r="L399" s="17"/>
      <c r="M399" s="17"/>
    </row>
    <row r="400" spans="1:13" x14ac:dyDescent="0.25">
      <c r="A400" s="17"/>
      <c r="B400" s="17"/>
      <c r="C400" s="56"/>
      <c r="D400" s="112"/>
      <c r="E400" s="17"/>
      <c r="F400" s="17"/>
      <c r="G400" s="17"/>
      <c r="H400" s="17"/>
      <c r="I400" s="112"/>
      <c r="J400" s="17"/>
      <c r="K400" s="17"/>
      <c r="L400" s="17"/>
      <c r="M400" s="17"/>
    </row>
    <row r="401" spans="1:13" x14ac:dyDescent="0.25">
      <c r="A401" s="17"/>
      <c r="B401" s="17"/>
      <c r="C401" s="56"/>
      <c r="D401" s="112"/>
      <c r="E401" s="17"/>
      <c r="F401" s="17"/>
      <c r="G401" s="17"/>
      <c r="H401" s="17"/>
      <c r="I401" s="112"/>
      <c r="J401" s="17"/>
      <c r="K401" s="17"/>
      <c r="L401" s="17"/>
      <c r="M401" s="17"/>
    </row>
    <row r="402" spans="1:13" x14ac:dyDescent="0.25">
      <c r="A402" s="17"/>
      <c r="B402" s="17"/>
      <c r="C402" s="56"/>
      <c r="D402" s="112"/>
      <c r="E402" s="17"/>
      <c r="F402" s="17"/>
      <c r="G402" s="17"/>
      <c r="H402" s="17"/>
      <c r="I402" s="112"/>
      <c r="J402" s="17"/>
      <c r="K402" s="17"/>
      <c r="L402" s="17"/>
      <c r="M402" s="17"/>
    </row>
    <row r="403" spans="1:13" x14ac:dyDescent="0.25">
      <c r="A403" s="17"/>
      <c r="B403" s="17"/>
      <c r="C403" s="56"/>
      <c r="D403" s="112"/>
      <c r="E403" s="17"/>
      <c r="F403" s="17"/>
      <c r="G403" s="17"/>
      <c r="H403" s="17"/>
      <c r="I403" s="112"/>
      <c r="J403" s="17"/>
      <c r="K403" s="17"/>
      <c r="L403" s="17"/>
      <c r="M403" s="17"/>
    </row>
    <row r="404" spans="1:13" x14ac:dyDescent="0.25">
      <c r="A404" s="17"/>
      <c r="B404" s="17"/>
      <c r="C404" s="56"/>
      <c r="D404" s="112"/>
      <c r="E404" s="17"/>
      <c r="F404" s="17"/>
      <c r="G404" s="17"/>
      <c r="H404" s="17"/>
      <c r="I404" s="112"/>
      <c r="J404" s="17"/>
      <c r="K404" s="17"/>
      <c r="L404" s="17"/>
      <c r="M404" s="17"/>
    </row>
    <row r="405" spans="1:13" x14ac:dyDescent="0.25">
      <c r="A405" s="17"/>
      <c r="B405" s="17"/>
      <c r="C405" s="56"/>
      <c r="D405" s="112"/>
      <c r="E405" s="17"/>
      <c r="F405" s="17"/>
      <c r="G405" s="17"/>
      <c r="H405" s="17"/>
      <c r="I405" s="112"/>
      <c r="J405" s="17"/>
      <c r="K405" s="17"/>
      <c r="L405" s="17"/>
      <c r="M405" s="17"/>
    </row>
    <row r="406" spans="1:13" x14ac:dyDescent="0.25">
      <c r="A406" s="17"/>
      <c r="B406" s="17"/>
      <c r="C406" s="56"/>
      <c r="D406" s="112"/>
      <c r="E406" s="17"/>
      <c r="F406" s="17"/>
      <c r="G406" s="17"/>
      <c r="H406" s="17"/>
      <c r="I406" s="112"/>
      <c r="J406" s="17"/>
      <c r="K406" s="17"/>
      <c r="L406" s="17"/>
      <c r="M406" s="17"/>
    </row>
    <row r="407" spans="1:13" x14ac:dyDescent="0.25">
      <c r="A407" s="17"/>
      <c r="B407" s="17"/>
      <c r="C407" s="56"/>
      <c r="D407" s="112"/>
      <c r="E407" s="17"/>
      <c r="F407" s="17"/>
      <c r="G407" s="17"/>
      <c r="H407" s="17"/>
      <c r="I407" s="112"/>
      <c r="J407" s="17"/>
      <c r="K407" s="17"/>
      <c r="L407" s="17"/>
      <c r="M407" s="17"/>
    </row>
    <row r="408" spans="1:13" x14ac:dyDescent="0.25">
      <c r="A408" s="17"/>
      <c r="B408" s="17"/>
      <c r="C408" s="56"/>
      <c r="D408" s="112"/>
      <c r="E408" s="17"/>
      <c r="F408" s="17"/>
      <c r="G408" s="17"/>
      <c r="H408" s="17"/>
      <c r="I408" s="112"/>
      <c r="J408" s="17"/>
      <c r="K408" s="17"/>
      <c r="L408" s="17"/>
      <c r="M408" s="17"/>
    </row>
    <row r="409" spans="1:13" x14ac:dyDescent="0.25">
      <c r="A409" s="17"/>
      <c r="B409" s="17"/>
      <c r="C409" s="56"/>
      <c r="D409" s="112"/>
      <c r="E409" s="17"/>
      <c r="F409" s="17"/>
      <c r="G409" s="17"/>
      <c r="H409" s="17"/>
      <c r="I409" s="112"/>
      <c r="J409" s="17"/>
      <c r="K409" s="17"/>
      <c r="L409" s="17"/>
      <c r="M409" s="17"/>
    </row>
    <row r="410" spans="1:13" x14ac:dyDescent="0.25">
      <c r="A410" s="17"/>
      <c r="B410" s="17"/>
      <c r="C410" s="56"/>
      <c r="D410" s="112"/>
      <c r="E410" s="17"/>
      <c r="F410" s="17"/>
      <c r="G410" s="17"/>
      <c r="H410" s="17"/>
      <c r="I410" s="112"/>
      <c r="J410" s="17"/>
      <c r="K410" s="17"/>
      <c r="L410" s="17"/>
      <c r="M410" s="17"/>
    </row>
    <row r="411" spans="1:13" x14ac:dyDescent="0.25">
      <c r="A411" s="17"/>
      <c r="B411" s="17"/>
      <c r="C411" s="56"/>
      <c r="D411" s="112"/>
      <c r="E411" s="17"/>
      <c r="F411" s="17"/>
      <c r="G411" s="17"/>
      <c r="H411" s="17"/>
      <c r="I411" s="112"/>
      <c r="J411" s="17"/>
      <c r="K411" s="17"/>
      <c r="L411" s="17"/>
      <c r="M411" s="17"/>
    </row>
    <row r="412" spans="1:13" x14ac:dyDescent="0.25">
      <c r="A412" s="17"/>
      <c r="B412" s="17"/>
      <c r="C412" s="56"/>
      <c r="D412" s="112"/>
      <c r="E412" s="17"/>
      <c r="F412" s="17"/>
      <c r="G412" s="17"/>
      <c r="H412" s="17"/>
      <c r="I412" s="112"/>
      <c r="J412" s="17"/>
      <c r="K412" s="17"/>
      <c r="L412" s="17"/>
      <c r="M412" s="17"/>
    </row>
    <row r="413" spans="1:13" x14ac:dyDescent="0.25">
      <c r="A413" s="17"/>
      <c r="B413" s="17"/>
      <c r="C413" s="56"/>
      <c r="D413" s="112"/>
      <c r="E413" s="17"/>
      <c r="F413" s="17"/>
      <c r="G413" s="17"/>
      <c r="H413" s="17"/>
      <c r="I413" s="112"/>
      <c r="J413" s="17"/>
      <c r="K413" s="17"/>
      <c r="L413" s="17"/>
      <c r="M413" s="17"/>
    </row>
    <row r="414" spans="1:13" x14ac:dyDescent="0.25">
      <c r="A414" s="17"/>
      <c r="B414" s="17"/>
      <c r="C414" s="56"/>
      <c r="D414" s="112"/>
      <c r="E414" s="17"/>
      <c r="F414" s="17"/>
      <c r="G414" s="17"/>
      <c r="H414" s="17"/>
      <c r="I414" s="112"/>
      <c r="J414" s="17"/>
      <c r="K414" s="17"/>
      <c r="L414" s="17"/>
      <c r="M414" s="17"/>
    </row>
    <row r="415" spans="1:13" x14ac:dyDescent="0.25">
      <c r="A415" s="17"/>
      <c r="B415" s="17"/>
      <c r="C415" s="56"/>
      <c r="D415" s="112"/>
      <c r="E415" s="17"/>
      <c r="F415" s="17"/>
      <c r="G415" s="17"/>
      <c r="H415" s="17"/>
      <c r="I415" s="112"/>
      <c r="J415" s="17"/>
      <c r="K415" s="17"/>
      <c r="L415" s="17"/>
      <c r="M415" s="17"/>
    </row>
    <row r="416" spans="1:13" x14ac:dyDescent="0.25">
      <c r="A416" s="17"/>
      <c r="B416" s="17"/>
      <c r="C416" s="56"/>
      <c r="D416" s="112"/>
      <c r="E416" s="17"/>
      <c r="F416" s="17"/>
      <c r="G416" s="17"/>
      <c r="H416" s="17"/>
      <c r="I416" s="112"/>
      <c r="J416" s="17"/>
      <c r="K416" s="17"/>
      <c r="L416" s="17"/>
      <c r="M416" s="17"/>
    </row>
    <row r="417" spans="1:13" x14ac:dyDescent="0.25">
      <c r="A417" s="17"/>
      <c r="B417" s="17"/>
      <c r="C417" s="56"/>
      <c r="D417" s="112"/>
      <c r="E417" s="17"/>
      <c r="F417" s="17"/>
      <c r="G417" s="17"/>
      <c r="H417" s="17"/>
      <c r="I417" s="112"/>
      <c r="J417" s="17"/>
      <c r="K417" s="17"/>
      <c r="L417" s="17"/>
      <c r="M417" s="17"/>
    </row>
    <row r="418" spans="1:13" x14ac:dyDescent="0.25">
      <c r="A418" s="17"/>
      <c r="B418" s="17"/>
      <c r="C418" s="56"/>
      <c r="D418" s="112"/>
      <c r="E418" s="17"/>
      <c r="F418" s="17"/>
      <c r="G418" s="17"/>
      <c r="H418" s="17"/>
      <c r="I418" s="112"/>
      <c r="J418" s="17"/>
      <c r="K418" s="17"/>
      <c r="L418" s="17"/>
      <c r="M418" s="17"/>
    </row>
    <row r="419" spans="1:13" x14ac:dyDescent="0.25">
      <c r="A419" s="17"/>
      <c r="B419" s="17"/>
      <c r="C419" s="56"/>
      <c r="D419" s="112"/>
      <c r="E419" s="17"/>
      <c r="F419" s="17"/>
      <c r="G419" s="17"/>
      <c r="H419" s="17"/>
      <c r="I419" s="112"/>
      <c r="J419" s="17"/>
      <c r="K419" s="17"/>
      <c r="L419" s="17"/>
      <c r="M419" s="17"/>
    </row>
    <row r="420" spans="1:13" x14ac:dyDescent="0.25">
      <c r="A420" s="17"/>
      <c r="B420" s="17"/>
      <c r="C420" s="56"/>
      <c r="D420" s="112"/>
      <c r="E420" s="17"/>
      <c r="F420" s="17"/>
      <c r="G420" s="17"/>
      <c r="H420" s="17"/>
      <c r="I420" s="112"/>
      <c r="J420" s="17"/>
      <c r="K420" s="17"/>
      <c r="L420" s="17"/>
      <c r="M420" s="17"/>
    </row>
    <row r="421" spans="1:13" x14ac:dyDescent="0.25">
      <c r="A421" s="17"/>
      <c r="B421" s="17"/>
      <c r="C421" s="56"/>
      <c r="D421" s="112"/>
      <c r="E421" s="17"/>
      <c r="F421" s="17"/>
      <c r="G421" s="17"/>
      <c r="H421" s="17"/>
      <c r="I421" s="112"/>
      <c r="J421" s="17"/>
      <c r="K421" s="17"/>
      <c r="L421" s="17"/>
      <c r="M421" s="17"/>
    </row>
    <row r="422" spans="1:13" x14ac:dyDescent="0.25">
      <c r="A422" s="17"/>
      <c r="B422" s="17"/>
      <c r="C422" s="56"/>
      <c r="D422" s="112"/>
      <c r="E422" s="17"/>
      <c r="F422" s="17"/>
      <c r="G422" s="17"/>
      <c r="H422" s="17"/>
      <c r="I422" s="112"/>
      <c r="J422" s="17"/>
      <c r="K422" s="17"/>
      <c r="L422" s="17"/>
      <c r="M422" s="17"/>
    </row>
    <row r="423" spans="1:13" x14ac:dyDescent="0.25">
      <c r="A423" s="17"/>
      <c r="B423" s="17"/>
      <c r="C423" s="56"/>
      <c r="D423" s="112"/>
      <c r="E423" s="17"/>
      <c r="F423" s="17"/>
      <c r="G423" s="17"/>
      <c r="H423" s="17"/>
      <c r="I423" s="112"/>
      <c r="J423" s="17"/>
      <c r="K423" s="17"/>
      <c r="L423" s="17"/>
      <c r="M423" s="17"/>
    </row>
    <row r="424" spans="1:13" x14ac:dyDescent="0.25">
      <c r="A424" s="17"/>
      <c r="B424" s="17"/>
      <c r="C424" s="56"/>
      <c r="D424" s="112"/>
      <c r="E424" s="17"/>
      <c r="F424" s="17"/>
      <c r="G424" s="17"/>
      <c r="H424" s="17"/>
      <c r="I424" s="112"/>
      <c r="J424" s="17"/>
      <c r="K424" s="17"/>
      <c r="L424" s="17"/>
      <c r="M424" s="17"/>
    </row>
    <row r="425" spans="1:13" x14ac:dyDescent="0.25">
      <c r="A425" s="17"/>
      <c r="B425" s="17"/>
      <c r="C425" s="56"/>
      <c r="D425" s="112"/>
      <c r="E425" s="17"/>
      <c r="F425" s="17"/>
      <c r="G425" s="17"/>
      <c r="H425" s="17"/>
      <c r="I425" s="112"/>
      <c r="J425" s="17"/>
      <c r="K425" s="17"/>
      <c r="L425" s="17"/>
      <c r="M425" s="17"/>
    </row>
    <row r="426" spans="1:13" x14ac:dyDescent="0.25">
      <c r="A426" s="17"/>
      <c r="B426" s="17"/>
      <c r="C426" s="56"/>
      <c r="D426" s="112"/>
      <c r="E426" s="17"/>
      <c r="F426" s="17"/>
      <c r="G426" s="17"/>
      <c r="H426" s="17"/>
      <c r="I426" s="112"/>
      <c r="J426" s="17"/>
      <c r="K426" s="17"/>
      <c r="L426" s="17"/>
      <c r="M426" s="17"/>
    </row>
    <row r="427" spans="1:13" x14ac:dyDescent="0.25">
      <c r="A427" s="17"/>
      <c r="B427" s="17"/>
      <c r="C427" s="56"/>
      <c r="D427" s="112"/>
      <c r="E427" s="17"/>
      <c r="F427" s="17"/>
      <c r="G427" s="17"/>
      <c r="H427" s="17"/>
      <c r="I427" s="112"/>
      <c r="J427" s="17"/>
      <c r="K427" s="17"/>
      <c r="L427" s="17"/>
      <c r="M427" s="17"/>
    </row>
    <row r="428" spans="1:13" x14ac:dyDescent="0.25">
      <c r="A428" s="17"/>
      <c r="B428" s="17"/>
      <c r="C428" s="56"/>
      <c r="D428" s="112"/>
      <c r="E428" s="17"/>
      <c r="F428" s="17"/>
      <c r="G428" s="17"/>
      <c r="H428" s="17"/>
      <c r="I428" s="112"/>
      <c r="J428" s="17"/>
      <c r="K428" s="17"/>
      <c r="L428" s="17"/>
      <c r="M428" s="17"/>
    </row>
    <row r="429" spans="1:13" x14ac:dyDescent="0.25">
      <c r="A429" s="17"/>
      <c r="B429" s="17"/>
      <c r="C429" s="56"/>
      <c r="D429" s="112"/>
      <c r="E429" s="17"/>
      <c r="F429" s="17"/>
      <c r="G429" s="17"/>
      <c r="H429" s="17"/>
      <c r="I429" s="112"/>
      <c r="J429" s="17"/>
      <c r="K429" s="17"/>
      <c r="L429" s="17"/>
      <c r="M429" s="17"/>
    </row>
    <row r="430" spans="1:13" x14ac:dyDescent="0.25">
      <c r="A430" s="17"/>
      <c r="B430" s="17"/>
      <c r="C430" s="56"/>
      <c r="D430" s="112"/>
      <c r="E430" s="17"/>
      <c r="F430" s="17"/>
      <c r="G430" s="17"/>
      <c r="H430" s="17"/>
      <c r="I430" s="112"/>
      <c r="J430" s="17"/>
      <c r="K430" s="17"/>
      <c r="L430" s="17"/>
      <c r="M430" s="17"/>
    </row>
    <row r="431" spans="1:13" x14ac:dyDescent="0.25">
      <c r="A431" s="17"/>
      <c r="B431" s="17"/>
      <c r="C431" s="56"/>
      <c r="D431" s="112"/>
      <c r="E431" s="17"/>
      <c r="F431" s="17"/>
      <c r="G431" s="17"/>
      <c r="H431" s="17"/>
      <c r="I431" s="112"/>
      <c r="J431" s="17"/>
      <c r="K431" s="17"/>
      <c r="L431" s="17"/>
      <c r="M431" s="17"/>
    </row>
    <row r="432" spans="1:13" x14ac:dyDescent="0.25">
      <c r="A432" s="17"/>
      <c r="B432" s="17"/>
      <c r="C432" s="56"/>
      <c r="D432" s="112"/>
      <c r="E432" s="17"/>
      <c r="F432" s="17"/>
      <c r="G432" s="17"/>
      <c r="H432" s="17"/>
      <c r="I432" s="112"/>
      <c r="J432" s="17"/>
      <c r="K432" s="17"/>
      <c r="L432" s="17"/>
      <c r="M432" s="17"/>
    </row>
    <row r="433" spans="1:13" x14ac:dyDescent="0.25">
      <c r="A433" s="17"/>
      <c r="B433" s="17"/>
      <c r="C433" s="56"/>
      <c r="D433" s="112"/>
      <c r="E433" s="17"/>
      <c r="F433" s="17"/>
      <c r="G433" s="17"/>
      <c r="H433" s="17"/>
      <c r="I433" s="112"/>
      <c r="J433" s="17"/>
      <c r="K433" s="17"/>
      <c r="L433" s="17"/>
      <c r="M433" s="17"/>
    </row>
    <row r="434" spans="1:13" x14ac:dyDescent="0.25">
      <c r="A434" s="17"/>
      <c r="B434" s="17"/>
      <c r="C434" s="56"/>
      <c r="D434" s="112"/>
      <c r="E434" s="17"/>
      <c r="F434" s="17"/>
      <c r="G434" s="17"/>
      <c r="H434" s="17"/>
      <c r="I434" s="112"/>
      <c r="J434" s="17"/>
      <c r="K434" s="17"/>
      <c r="L434" s="17"/>
      <c r="M434" s="17"/>
    </row>
    <row r="435" spans="1:13" x14ac:dyDescent="0.25">
      <c r="A435" s="17"/>
      <c r="B435" s="17"/>
      <c r="C435" s="56"/>
      <c r="D435" s="112"/>
      <c r="E435" s="17"/>
      <c r="F435" s="17"/>
      <c r="G435" s="17"/>
      <c r="H435" s="17"/>
      <c r="I435" s="112"/>
      <c r="J435" s="17"/>
      <c r="K435" s="17"/>
      <c r="L435" s="17"/>
      <c r="M435" s="17"/>
    </row>
    <row r="436" spans="1:13" x14ac:dyDescent="0.25">
      <c r="A436" s="17"/>
      <c r="B436" s="17"/>
      <c r="C436" s="56"/>
      <c r="D436" s="112"/>
      <c r="E436" s="17"/>
      <c r="F436" s="17"/>
      <c r="G436" s="17"/>
      <c r="H436" s="17"/>
      <c r="I436" s="112"/>
      <c r="J436" s="17"/>
      <c r="K436" s="17"/>
      <c r="L436" s="17"/>
      <c r="M436" s="17"/>
    </row>
    <row r="437" spans="1:13" x14ac:dyDescent="0.25">
      <c r="A437" s="17"/>
      <c r="B437" s="17"/>
      <c r="C437" s="56"/>
      <c r="D437" s="112"/>
      <c r="E437" s="17"/>
      <c r="F437" s="17"/>
      <c r="G437" s="17"/>
      <c r="H437" s="17"/>
      <c r="I437" s="112"/>
      <c r="J437" s="17"/>
      <c r="K437" s="17"/>
      <c r="L437" s="17"/>
      <c r="M437" s="17"/>
    </row>
    <row r="438" spans="1:13" x14ac:dyDescent="0.25">
      <c r="A438" s="17"/>
      <c r="B438" s="17"/>
      <c r="C438" s="56"/>
      <c r="D438" s="112"/>
      <c r="E438" s="17"/>
      <c r="F438" s="17"/>
      <c r="G438" s="17"/>
      <c r="H438" s="17"/>
      <c r="I438" s="112"/>
      <c r="J438" s="17"/>
      <c r="K438" s="17"/>
      <c r="L438" s="17"/>
      <c r="M438" s="17"/>
    </row>
    <row r="439" spans="1:13" x14ac:dyDescent="0.25">
      <c r="A439" s="17"/>
      <c r="B439" s="17"/>
      <c r="C439" s="56"/>
      <c r="D439" s="112"/>
      <c r="E439" s="17"/>
      <c r="F439" s="17"/>
      <c r="G439" s="17"/>
      <c r="H439" s="17"/>
      <c r="I439" s="112"/>
      <c r="J439" s="17"/>
      <c r="K439" s="17"/>
      <c r="L439" s="17"/>
      <c r="M439" s="17"/>
    </row>
    <row r="440" spans="1:13" x14ac:dyDescent="0.25">
      <c r="A440" s="17"/>
      <c r="B440" s="17"/>
      <c r="C440" s="56"/>
      <c r="D440" s="112"/>
      <c r="E440" s="17"/>
      <c r="F440" s="17"/>
      <c r="G440" s="17"/>
      <c r="H440" s="17"/>
      <c r="I440" s="112"/>
      <c r="J440" s="17"/>
      <c r="K440" s="17"/>
      <c r="L440" s="17"/>
      <c r="M440" s="17"/>
    </row>
    <row r="441" spans="1:13" x14ac:dyDescent="0.25">
      <c r="A441" s="17"/>
      <c r="B441" s="17"/>
      <c r="C441" s="56"/>
      <c r="D441" s="112"/>
      <c r="E441" s="17"/>
      <c r="F441" s="17"/>
      <c r="G441" s="17"/>
      <c r="H441" s="17"/>
      <c r="I441" s="112"/>
      <c r="J441" s="17"/>
      <c r="K441" s="17"/>
      <c r="L441" s="17"/>
      <c r="M441" s="17"/>
    </row>
    <row r="442" spans="1:13" x14ac:dyDescent="0.25">
      <c r="A442" s="17"/>
      <c r="B442" s="17"/>
      <c r="C442" s="56"/>
      <c r="D442" s="112"/>
      <c r="E442" s="17"/>
      <c r="F442" s="17"/>
      <c r="G442" s="17"/>
      <c r="H442" s="17"/>
      <c r="I442" s="112"/>
      <c r="J442" s="17"/>
      <c r="K442" s="17"/>
      <c r="L442" s="17"/>
      <c r="M442" s="17"/>
    </row>
    <row r="443" spans="1:13" x14ac:dyDescent="0.25">
      <c r="A443" s="17"/>
      <c r="B443" s="17"/>
      <c r="C443" s="56"/>
      <c r="D443" s="112"/>
      <c r="E443" s="17"/>
      <c r="F443" s="17"/>
      <c r="G443" s="17"/>
      <c r="H443" s="17"/>
      <c r="I443" s="112"/>
      <c r="J443" s="17"/>
      <c r="K443" s="17"/>
      <c r="L443" s="17"/>
      <c r="M443" s="17"/>
    </row>
    <row r="444" spans="1:13" x14ac:dyDescent="0.25">
      <c r="A444" s="17"/>
      <c r="B444" s="17"/>
      <c r="C444" s="56"/>
      <c r="D444" s="112"/>
      <c r="E444" s="17"/>
      <c r="F444" s="17"/>
      <c r="G444" s="17"/>
      <c r="H444" s="17"/>
      <c r="I444" s="112"/>
      <c r="J444" s="17"/>
      <c r="K444" s="17"/>
      <c r="L444" s="17"/>
      <c r="M444" s="17"/>
    </row>
    <row r="445" spans="1:13" x14ac:dyDescent="0.25">
      <c r="A445" s="17"/>
      <c r="B445" s="17"/>
      <c r="C445" s="56"/>
      <c r="D445" s="112"/>
      <c r="E445" s="17"/>
      <c r="F445" s="17"/>
      <c r="G445" s="17"/>
      <c r="H445" s="17"/>
      <c r="I445" s="112"/>
      <c r="J445" s="17"/>
      <c r="K445" s="17"/>
      <c r="L445" s="17"/>
      <c r="M445" s="17"/>
    </row>
    <row r="446" spans="1:13" x14ac:dyDescent="0.25">
      <c r="A446" s="17"/>
      <c r="B446" s="17"/>
      <c r="C446" s="56"/>
      <c r="D446" s="112"/>
      <c r="E446" s="17"/>
      <c r="F446" s="17"/>
      <c r="G446" s="17"/>
      <c r="H446" s="17"/>
      <c r="I446" s="112"/>
      <c r="J446" s="17"/>
      <c r="K446" s="17"/>
      <c r="L446" s="17"/>
      <c r="M446" s="17"/>
    </row>
    <row r="447" spans="1:13" x14ac:dyDescent="0.25">
      <c r="A447" s="17"/>
      <c r="B447" s="17"/>
      <c r="C447" s="56"/>
      <c r="D447" s="112"/>
      <c r="E447" s="17"/>
      <c r="F447" s="17"/>
      <c r="G447" s="17"/>
      <c r="H447" s="17"/>
      <c r="I447" s="112"/>
      <c r="J447" s="17"/>
      <c r="K447" s="17"/>
      <c r="L447" s="17"/>
      <c r="M447" s="17"/>
    </row>
    <row r="448" spans="1:13" x14ac:dyDescent="0.25">
      <c r="A448" s="17"/>
      <c r="B448" s="17"/>
      <c r="C448" s="56"/>
      <c r="D448" s="112"/>
      <c r="E448" s="17"/>
      <c r="F448" s="17"/>
      <c r="G448" s="17"/>
      <c r="H448" s="17"/>
      <c r="I448" s="112"/>
      <c r="J448" s="17"/>
      <c r="K448" s="17"/>
      <c r="L448" s="17"/>
      <c r="M448" s="17"/>
    </row>
    <row r="449" spans="1:13" x14ac:dyDescent="0.25">
      <c r="A449" s="17"/>
      <c r="B449" s="17"/>
      <c r="C449" s="56"/>
      <c r="D449" s="112"/>
      <c r="E449" s="17"/>
      <c r="F449" s="17"/>
      <c r="G449" s="17"/>
      <c r="H449" s="17"/>
      <c r="I449" s="112"/>
      <c r="J449" s="17"/>
      <c r="K449" s="17"/>
      <c r="L449" s="17"/>
      <c r="M449" s="17"/>
    </row>
    <row r="450" spans="1:13" x14ac:dyDescent="0.25">
      <c r="A450" s="17"/>
      <c r="B450" s="17"/>
      <c r="C450" s="56"/>
      <c r="D450" s="112"/>
      <c r="E450" s="17"/>
      <c r="F450" s="17"/>
      <c r="G450" s="17"/>
      <c r="H450" s="17"/>
      <c r="I450" s="112"/>
      <c r="J450" s="17"/>
      <c r="K450" s="17"/>
      <c r="L450" s="17"/>
      <c r="M450" s="17"/>
    </row>
    <row r="451" spans="1:13" x14ac:dyDescent="0.25">
      <c r="A451" s="17"/>
      <c r="B451" s="17"/>
      <c r="C451" s="56"/>
      <c r="D451" s="112"/>
      <c r="E451" s="17"/>
      <c r="F451" s="17"/>
      <c r="G451" s="17"/>
      <c r="H451" s="17"/>
      <c r="I451" s="112"/>
      <c r="J451" s="17"/>
      <c r="K451" s="17"/>
      <c r="L451" s="17"/>
      <c r="M451" s="17"/>
    </row>
    <row r="452" spans="1:13" x14ac:dyDescent="0.25">
      <c r="A452" s="17"/>
      <c r="B452" s="17"/>
      <c r="C452" s="56"/>
      <c r="D452" s="112"/>
      <c r="E452" s="17"/>
      <c r="F452" s="17"/>
      <c r="G452" s="17"/>
      <c r="H452" s="17"/>
      <c r="I452" s="112"/>
      <c r="J452" s="17"/>
      <c r="K452" s="17"/>
      <c r="L452" s="17"/>
      <c r="M452" s="17"/>
    </row>
    <row r="453" spans="1:13" x14ac:dyDescent="0.25">
      <c r="A453" s="17"/>
      <c r="B453" s="17"/>
      <c r="C453" s="56"/>
      <c r="D453" s="112"/>
      <c r="E453" s="17"/>
      <c r="F453" s="17"/>
      <c r="G453" s="17"/>
      <c r="H453" s="17"/>
      <c r="I453" s="112"/>
      <c r="J453" s="17"/>
      <c r="K453" s="17"/>
      <c r="L453" s="17"/>
      <c r="M453" s="17"/>
    </row>
    <row r="454" spans="1:13" x14ac:dyDescent="0.25">
      <c r="A454" s="17"/>
      <c r="B454" s="17"/>
      <c r="C454" s="56"/>
      <c r="D454" s="112"/>
      <c r="E454" s="17"/>
      <c r="F454" s="17"/>
      <c r="G454" s="17"/>
      <c r="H454" s="17"/>
      <c r="I454" s="112"/>
      <c r="J454" s="17"/>
      <c r="K454" s="17"/>
      <c r="L454" s="17"/>
      <c r="M454" s="17"/>
    </row>
    <row r="455" spans="1:13" x14ac:dyDescent="0.25">
      <c r="A455" s="17"/>
      <c r="B455" s="17"/>
      <c r="C455" s="56"/>
      <c r="D455" s="112"/>
      <c r="E455" s="17"/>
      <c r="F455" s="17"/>
      <c r="G455" s="17"/>
      <c r="H455" s="17"/>
      <c r="I455" s="112"/>
      <c r="J455" s="17"/>
      <c r="K455" s="17"/>
      <c r="L455" s="17"/>
      <c r="M455" s="17"/>
    </row>
    <row r="456" spans="1:13" x14ac:dyDescent="0.25">
      <c r="A456" s="17"/>
      <c r="B456" s="17"/>
      <c r="C456" s="56"/>
      <c r="D456" s="112"/>
      <c r="E456" s="17"/>
      <c r="F456" s="17"/>
      <c r="G456" s="17"/>
      <c r="H456" s="17"/>
      <c r="I456" s="112"/>
      <c r="J456" s="17"/>
      <c r="K456" s="17"/>
      <c r="L456" s="17"/>
      <c r="M456" s="17"/>
    </row>
    <row r="457" spans="1:13" x14ac:dyDescent="0.25">
      <c r="A457" s="17"/>
      <c r="B457" s="17"/>
      <c r="C457" s="56"/>
      <c r="D457" s="112"/>
      <c r="E457" s="17"/>
      <c r="F457" s="17"/>
      <c r="G457" s="17"/>
      <c r="H457" s="17"/>
      <c r="I457" s="112"/>
      <c r="J457" s="17"/>
      <c r="K457" s="17"/>
      <c r="L457" s="17"/>
      <c r="M457" s="17"/>
    </row>
    <row r="458" spans="1:13" x14ac:dyDescent="0.25">
      <c r="A458" s="17"/>
      <c r="B458" s="17"/>
      <c r="C458" s="56"/>
      <c r="D458" s="112"/>
      <c r="E458" s="17"/>
      <c r="F458" s="17"/>
      <c r="G458" s="17"/>
      <c r="H458" s="17"/>
      <c r="I458" s="112"/>
      <c r="J458" s="17"/>
      <c r="K458" s="17"/>
      <c r="L458" s="17"/>
      <c r="M458" s="17"/>
    </row>
    <row r="459" spans="1:13" x14ac:dyDescent="0.25">
      <c r="A459" s="17"/>
      <c r="B459" s="17"/>
      <c r="C459" s="56"/>
      <c r="D459" s="112"/>
      <c r="E459" s="17"/>
      <c r="F459" s="17"/>
      <c r="G459" s="17"/>
      <c r="H459" s="17"/>
      <c r="I459" s="112"/>
      <c r="J459" s="17"/>
      <c r="K459" s="17"/>
      <c r="L459" s="17"/>
      <c r="M459" s="17"/>
    </row>
    <row r="460" spans="1:13" x14ac:dyDescent="0.25">
      <c r="A460" s="17"/>
      <c r="B460" s="17"/>
      <c r="C460" s="56"/>
      <c r="D460" s="112"/>
      <c r="E460" s="17"/>
      <c r="F460" s="17"/>
      <c r="G460" s="17"/>
      <c r="H460" s="17"/>
      <c r="I460" s="112"/>
      <c r="J460" s="17"/>
      <c r="K460" s="17"/>
      <c r="L460" s="17"/>
      <c r="M460" s="17"/>
    </row>
    <row r="461" spans="1:13" x14ac:dyDescent="0.25">
      <c r="A461" s="17"/>
      <c r="B461" s="17"/>
      <c r="C461" s="56"/>
      <c r="D461" s="112"/>
      <c r="E461" s="17"/>
      <c r="F461" s="17"/>
      <c r="G461" s="17"/>
      <c r="H461" s="17"/>
      <c r="I461" s="112"/>
      <c r="J461" s="17"/>
      <c r="K461" s="17"/>
      <c r="L461" s="17"/>
      <c r="M461" s="17"/>
    </row>
    <row r="462" spans="1:13" x14ac:dyDescent="0.25">
      <c r="A462" s="17"/>
      <c r="B462" s="17"/>
      <c r="C462" s="56"/>
      <c r="D462" s="112"/>
      <c r="E462" s="17"/>
      <c r="F462" s="17"/>
      <c r="G462" s="17"/>
      <c r="H462" s="17"/>
      <c r="I462" s="112"/>
      <c r="J462" s="17"/>
      <c r="K462" s="17"/>
      <c r="L462" s="17"/>
      <c r="M462" s="17"/>
    </row>
    <row r="463" spans="1:13" x14ac:dyDescent="0.25">
      <c r="A463" s="17"/>
      <c r="B463" s="17"/>
      <c r="C463" s="56"/>
      <c r="D463" s="112"/>
      <c r="E463" s="17"/>
      <c r="F463" s="17"/>
      <c r="G463" s="17"/>
      <c r="H463" s="17"/>
      <c r="I463" s="112"/>
      <c r="J463" s="17"/>
      <c r="K463" s="17"/>
      <c r="L463" s="17"/>
      <c r="M463" s="17"/>
    </row>
    <row r="464" spans="1:13" x14ac:dyDescent="0.25">
      <c r="A464" s="17"/>
      <c r="B464" s="17"/>
      <c r="C464" s="56"/>
      <c r="D464" s="112"/>
      <c r="E464" s="17"/>
      <c r="F464" s="17"/>
      <c r="G464" s="17"/>
      <c r="H464" s="17"/>
      <c r="I464" s="112"/>
      <c r="J464" s="17"/>
      <c r="K464" s="17"/>
      <c r="L464" s="17"/>
      <c r="M464" s="17"/>
    </row>
    <row r="465" spans="1:13" x14ac:dyDescent="0.25">
      <c r="A465" s="17"/>
      <c r="B465" s="17"/>
      <c r="C465" s="56"/>
      <c r="D465" s="112"/>
      <c r="E465" s="17"/>
      <c r="F465" s="17"/>
      <c r="G465" s="17"/>
      <c r="H465" s="17"/>
      <c r="I465" s="112"/>
      <c r="J465" s="17"/>
      <c r="K465" s="17"/>
      <c r="L465" s="17"/>
      <c r="M465" s="17"/>
    </row>
    <row r="466" spans="1:13" x14ac:dyDescent="0.25">
      <c r="A466" s="17"/>
      <c r="B466" s="17"/>
      <c r="C466" s="56"/>
      <c r="D466" s="112"/>
      <c r="E466" s="17"/>
      <c r="F466" s="17"/>
      <c r="G466" s="17"/>
      <c r="H466" s="17"/>
      <c r="I466" s="112"/>
      <c r="J466" s="17"/>
      <c r="K466" s="17"/>
      <c r="L466" s="17"/>
      <c r="M466" s="17"/>
    </row>
    <row r="467" spans="1:13" x14ac:dyDescent="0.25">
      <c r="A467" s="17"/>
      <c r="B467" s="17"/>
      <c r="C467" s="56"/>
      <c r="D467" s="112"/>
      <c r="E467" s="17"/>
      <c r="F467" s="17"/>
      <c r="G467" s="17"/>
      <c r="H467" s="17"/>
      <c r="I467" s="112"/>
      <c r="J467" s="17"/>
      <c r="K467" s="17"/>
      <c r="L467" s="17"/>
      <c r="M467" s="17"/>
    </row>
    <row r="468" spans="1:13" x14ac:dyDescent="0.25">
      <c r="A468" s="17"/>
      <c r="B468" s="17"/>
      <c r="C468" s="56"/>
      <c r="D468" s="112"/>
      <c r="E468" s="17"/>
      <c r="F468" s="17"/>
      <c r="G468" s="17"/>
      <c r="H468" s="17"/>
      <c r="I468" s="112"/>
      <c r="J468" s="17"/>
      <c r="K468" s="17"/>
      <c r="L468" s="17"/>
      <c r="M468" s="17"/>
    </row>
    <row r="469" spans="1:13" x14ac:dyDescent="0.25">
      <c r="A469" s="17"/>
      <c r="B469" s="17"/>
      <c r="C469" s="56"/>
      <c r="D469" s="112"/>
      <c r="E469" s="17"/>
      <c r="F469" s="17"/>
      <c r="G469" s="17"/>
      <c r="H469" s="17"/>
      <c r="I469" s="112"/>
      <c r="J469" s="17"/>
      <c r="K469" s="17"/>
      <c r="L469" s="17"/>
      <c r="M469" s="17"/>
    </row>
    <row r="470" spans="1:13" x14ac:dyDescent="0.25">
      <c r="A470" s="17"/>
      <c r="B470" s="17"/>
      <c r="C470" s="56"/>
      <c r="D470" s="112"/>
      <c r="E470" s="17"/>
      <c r="F470" s="17"/>
      <c r="G470" s="17"/>
      <c r="H470" s="17"/>
      <c r="I470" s="112"/>
      <c r="J470" s="17"/>
      <c r="K470" s="17"/>
      <c r="L470" s="17"/>
      <c r="M470" s="17"/>
    </row>
    <row r="471" spans="1:13" x14ac:dyDescent="0.25">
      <c r="A471" s="17"/>
      <c r="B471" s="17"/>
      <c r="C471" s="56"/>
      <c r="D471" s="112"/>
      <c r="E471" s="17"/>
      <c r="F471" s="17"/>
      <c r="G471" s="17"/>
      <c r="H471" s="17"/>
      <c r="I471" s="112"/>
      <c r="J471" s="17"/>
      <c r="K471" s="17"/>
      <c r="L471" s="17"/>
      <c r="M471" s="17"/>
    </row>
    <row r="472" spans="1:13" x14ac:dyDescent="0.25">
      <c r="A472" s="17"/>
      <c r="B472" s="17"/>
      <c r="C472" s="56"/>
      <c r="D472" s="112"/>
      <c r="E472" s="17"/>
      <c r="F472" s="17"/>
      <c r="G472" s="17"/>
      <c r="H472" s="17"/>
      <c r="I472" s="112"/>
      <c r="J472" s="17"/>
      <c r="K472" s="17"/>
      <c r="L472" s="17"/>
      <c r="M472" s="17"/>
    </row>
    <row r="473" spans="1:13" x14ac:dyDescent="0.25">
      <c r="A473" s="17"/>
      <c r="B473" s="17"/>
      <c r="C473" s="56"/>
      <c r="D473" s="112"/>
      <c r="E473" s="17"/>
      <c r="F473" s="17"/>
      <c r="G473" s="17"/>
      <c r="H473" s="17"/>
      <c r="I473" s="112"/>
      <c r="J473" s="17"/>
      <c r="K473" s="17"/>
      <c r="L473" s="17"/>
      <c r="M473" s="17"/>
    </row>
    <row r="474" spans="1:13" x14ac:dyDescent="0.25">
      <c r="A474" s="17"/>
      <c r="B474" s="17"/>
      <c r="C474" s="56"/>
      <c r="D474" s="112"/>
      <c r="E474" s="17"/>
      <c r="F474" s="17"/>
      <c r="G474" s="17"/>
      <c r="H474" s="17"/>
      <c r="I474" s="112"/>
      <c r="J474" s="17"/>
      <c r="K474" s="17"/>
      <c r="L474" s="17"/>
      <c r="M474" s="17"/>
    </row>
    <row r="475" spans="1:13" x14ac:dyDescent="0.25">
      <c r="A475" s="17"/>
      <c r="B475" s="17"/>
      <c r="C475" s="56"/>
      <c r="D475" s="112"/>
      <c r="E475" s="17"/>
      <c r="F475" s="17"/>
      <c r="G475" s="17"/>
      <c r="H475" s="17"/>
      <c r="I475" s="112"/>
      <c r="J475" s="17"/>
      <c r="K475" s="17"/>
      <c r="L475" s="17"/>
      <c r="M475" s="17"/>
    </row>
    <row r="476" spans="1:13" x14ac:dyDescent="0.25">
      <c r="A476" s="17"/>
      <c r="B476" s="17"/>
      <c r="C476" s="56"/>
      <c r="D476" s="112"/>
      <c r="E476" s="17"/>
      <c r="F476" s="17"/>
      <c r="G476" s="17"/>
      <c r="H476" s="17"/>
      <c r="I476" s="112"/>
      <c r="J476" s="17"/>
      <c r="K476" s="17"/>
      <c r="L476" s="17"/>
      <c r="M476" s="17"/>
    </row>
    <row r="477" spans="1:13" x14ac:dyDescent="0.25">
      <c r="A477" s="17"/>
      <c r="B477" s="17"/>
      <c r="C477" s="56"/>
      <c r="D477" s="112"/>
      <c r="E477" s="17"/>
      <c r="F477" s="17"/>
      <c r="G477" s="17"/>
      <c r="H477" s="17"/>
      <c r="I477" s="112"/>
      <c r="J477" s="17"/>
      <c r="K477" s="17"/>
      <c r="L477" s="17"/>
      <c r="M477" s="17"/>
    </row>
    <row r="478" spans="1:13" x14ac:dyDescent="0.25">
      <c r="A478" s="17"/>
      <c r="B478" s="17"/>
      <c r="C478" s="56"/>
      <c r="D478" s="112"/>
      <c r="E478" s="17"/>
      <c r="F478" s="17"/>
      <c r="G478" s="17"/>
      <c r="H478" s="17"/>
      <c r="I478" s="112"/>
      <c r="J478" s="17"/>
      <c r="K478" s="17"/>
      <c r="L478" s="17"/>
      <c r="M478" s="17"/>
    </row>
    <row r="479" spans="1:13" x14ac:dyDescent="0.25">
      <c r="A479" s="17"/>
      <c r="B479" s="17"/>
      <c r="C479" s="56"/>
      <c r="D479" s="112"/>
      <c r="E479" s="17"/>
      <c r="F479" s="17"/>
      <c r="G479" s="17"/>
      <c r="H479" s="17"/>
      <c r="I479" s="112"/>
      <c r="J479" s="17"/>
      <c r="K479" s="17"/>
      <c r="L479" s="17"/>
      <c r="M479" s="17"/>
    </row>
    <row r="480" spans="1:13" x14ac:dyDescent="0.25">
      <c r="A480" s="17"/>
      <c r="B480" s="17"/>
      <c r="C480" s="56"/>
      <c r="D480" s="112"/>
      <c r="E480" s="17"/>
      <c r="F480" s="17"/>
      <c r="G480" s="17"/>
      <c r="H480" s="17"/>
      <c r="I480" s="112"/>
      <c r="J480" s="17"/>
      <c r="K480" s="17"/>
      <c r="L480" s="17"/>
      <c r="M480" s="17"/>
    </row>
    <row r="481" spans="1:13" x14ac:dyDescent="0.25">
      <c r="A481" s="17"/>
      <c r="B481" s="17"/>
      <c r="C481" s="56"/>
      <c r="D481" s="112"/>
      <c r="E481" s="17"/>
      <c r="F481" s="17"/>
      <c r="G481" s="17"/>
      <c r="H481" s="17"/>
      <c r="I481" s="112"/>
      <c r="J481" s="17"/>
      <c r="K481" s="17"/>
      <c r="L481" s="17"/>
      <c r="M481" s="17"/>
    </row>
    <row r="482" spans="1:13" x14ac:dyDescent="0.25">
      <c r="A482" s="17"/>
      <c r="B482" s="17"/>
      <c r="C482" s="56"/>
      <c r="D482" s="112"/>
      <c r="E482" s="17"/>
      <c r="F482" s="17"/>
      <c r="G482" s="17"/>
      <c r="H482" s="17"/>
      <c r="I482" s="112"/>
      <c r="J482" s="17"/>
      <c r="K482" s="17"/>
      <c r="L482" s="17"/>
      <c r="M482" s="17"/>
    </row>
    <row r="483" spans="1:13" x14ac:dyDescent="0.25">
      <c r="A483" s="17"/>
      <c r="B483" s="17"/>
      <c r="C483" s="56"/>
      <c r="D483" s="112"/>
      <c r="E483" s="17"/>
      <c r="F483" s="17"/>
      <c r="G483" s="17"/>
      <c r="H483" s="17"/>
      <c r="I483" s="112"/>
      <c r="J483" s="17"/>
      <c r="K483" s="17"/>
      <c r="L483" s="17"/>
      <c r="M483" s="17"/>
    </row>
    <row r="484" spans="1:13" x14ac:dyDescent="0.25">
      <c r="A484" s="17"/>
      <c r="B484" s="17"/>
      <c r="C484" s="56"/>
      <c r="D484" s="112"/>
      <c r="E484" s="17"/>
      <c r="F484" s="17"/>
      <c r="G484" s="17"/>
      <c r="H484" s="17"/>
      <c r="I484" s="112"/>
      <c r="J484" s="17"/>
      <c r="K484" s="17"/>
      <c r="L484" s="17"/>
      <c r="M484" s="17"/>
    </row>
    <row r="485" spans="1:13" x14ac:dyDescent="0.25">
      <c r="A485" s="17"/>
      <c r="B485" s="17"/>
      <c r="C485" s="56"/>
      <c r="D485" s="112"/>
      <c r="E485" s="17"/>
      <c r="F485" s="17"/>
      <c r="G485" s="17"/>
      <c r="H485" s="17"/>
      <c r="I485" s="112"/>
      <c r="J485" s="17"/>
      <c r="K485" s="17"/>
      <c r="L485" s="17"/>
      <c r="M485" s="17"/>
    </row>
    <row r="486" spans="1:13" x14ac:dyDescent="0.25">
      <c r="A486" s="17"/>
      <c r="B486" s="17"/>
      <c r="C486" s="56"/>
      <c r="D486" s="112"/>
      <c r="E486" s="17"/>
      <c r="F486" s="17"/>
      <c r="G486" s="17"/>
      <c r="H486" s="17"/>
      <c r="I486" s="112"/>
      <c r="J486" s="17"/>
      <c r="K486" s="17"/>
      <c r="L486" s="17"/>
      <c r="M486" s="17"/>
    </row>
    <row r="487" spans="1:13" x14ac:dyDescent="0.25">
      <c r="A487" s="17"/>
      <c r="B487" s="17"/>
      <c r="C487" s="56"/>
      <c r="D487" s="112"/>
      <c r="E487" s="17"/>
      <c r="F487" s="17"/>
      <c r="G487" s="17"/>
      <c r="H487" s="17"/>
      <c r="I487" s="112"/>
      <c r="J487" s="17"/>
      <c r="K487" s="17"/>
      <c r="L487" s="17"/>
      <c r="M487" s="17"/>
    </row>
    <row r="488" spans="1:13" x14ac:dyDescent="0.25">
      <c r="A488" s="17"/>
      <c r="B488" s="17"/>
      <c r="C488" s="56"/>
      <c r="D488" s="112"/>
      <c r="E488" s="17"/>
      <c r="F488" s="17"/>
      <c r="G488" s="17"/>
      <c r="H488" s="17"/>
      <c r="I488" s="112"/>
      <c r="J488" s="17"/>
      <c r="K488" s="17"/>
      <c r="L488" s="17"/>
      <c r="M488" s="17"/>
    </row>
    <row r="489" spans="1:13" x14ac:dyDescent="0.25">
      <c r="A489" s="17"/>
      <c r="B489" s="17"/>
      <c r="C489" s="56"/>
      <c r="D489" s="112"/>
      <c r="E489" s="17"/>
      <c r="F489" s="17"/>
      <c r="G489" s="17"/>
      <c r="H489" s="17"/>
      <c r="I489" s="112"/>
      <c r="J489" s="17"/>
      <c r="K489" s="17"/>
      <c r="L489" s="17"/>
      <c r="M489" s="17"/>
    </row>
    <row r="490" spans="1:13" x14ac:dyDescent="0.25">
      <c r="A490" s="17"/>
      <c r="B490" s="17"/>
      <c r="C490" s="56"/>
      <c r="D490" s="112"/>
      <c r="E490" s="17"/>
      <c r="F490" s="17"/>
      <c r="G490" s="17"/>
      <c r="H490" s="17"/>
      <c r="I490" s="112"/>
      <c r="J490" s="17"/>
      <c r="K490" s="17"/>
      <c r="L490" s="17"/>
      <c r="M490" s="17"/>
    </row>
    <row r="491" spans="1:13" x14ac:dyDescent="0.25">
      <c r="A491" s="17"/>
      <c r="B491" s="17"/>
      <c r="C491" s="56"/>
      <c r="D491" s="112"/>
      <c r="E491" s="17"/>
      <c r="F491" s="17"/>
      <c r="G491" s="17"/>
      <c r="H491" s="17"/>
      <c r="I491" s="112"/>
      <c r="J491" s="17"/>
      <c r="K491" s="17"/>
      <c r="L491" s="17"/>
      <c r="M491" s="17"/>
    </row>
    <row r="492" spans="1:13" x14ac:dyDescent="0.25">
      <c r="A492" s="17"/>
      <c r="B492" s="17"/>
      <c r="C492" s="56"/>
      <c r="D492" s="112"/>
      <c r="E492" s="17"/>
      <c r="F492" s="17"/>
      <c r="G492" s="17"/>
      <c r="H492" s="17"/>
      <c r="I492" s="112"/>
      <c r="J492" s="17"/>
      <c r="K492" s="17"/>
      <c r="L492" s="17"/>
      <c r="M492" s="17"/>
    </row>
    <row r="493" spans="1:13" x14ac:dyDescent="0.25">
      <c r="A493" s="17"/>
      <c r="B493" s="17"/>
      <c r="C493" s="56"/>
      <c r="D493" s="112"/>
      <c r="E493" s="17"/>
      <c r="F493" s="17"/>
      <c r="G493" s="17"/>
      <c r="H493" s="17"/>
      <c r="I493" s="112"/>
      <c r="J493" s="17"/>
      <c r="K493" s="17"/>
      <c r="L493" s="17"/>
      <c r="M493" s="17"/>
    </row>
    <row r="494" spans="1:13" x14ac:dyDescent="0.25">
      <c r="A494" s="17"/>
      <c r="B494" s="17"/>
      <c r="C494" s="56"/>
      <c r="D494" s="112"/>
      <c r="E494" s="17"/>
      <c r="F494" s="17"/>
      <c r="G494" s="17"/>
      <c r="H494" s="17"/>
      <c r="I494" s="112"/>
      <c r="J494" s="17"/>
      <c r="K494" s="17"/>
      <c r="L494" s="17"/>
      <c r="M494" s="17"/>
    </row>
    <row r="495" spans="1:13" x14ac:dyDescent="0.25">
      <c r="A495" s="17"/>
      <c r="B495" s="17"/>
      <c r="C495" s="56"/>
      <c r="D495" s="112"/>
      <c r="E495" s="17"/>
      <c r="F495" s="17"/>
      <c r="G495" s="17"/>
      <c r="H495" s="17"/>
      <c r="I495" s="112"/>
      <c r="J495" s="17"/>
      <c r="K495" s="17"/>
      <c r="L495" s="17"/>
      <c r="M495" s="17"/>
    </row>
    <row r="496" spans="1:13" x14ac:dyDescent="0.25">
      <c r="A496" s="17"/>
      <c r="B496" s="17"/>
      <c r="C496" s="56"/>
      <c r="D496" s="112"/>
      <c r="E496" s="17"/>
      <c r="F496" s="17"/>
      <c r="G496" s="17"/>
      <c r="H496" s="17"/>
      <c r="I496" s="112"/>
      <c r="J496" s="17"/>
      <c r="K496" s="17"/>
      <c r="L496" s="17"/>
      <c r="M496" s="17"/>
    </row>
    <row r="497" spans="1:13" x14ac:dyDescent="0.25">
      <c r="A497" s="17"/>
      <c r="B497" s="17"/>
      <c r="C497" s="56"/>
      <c r="D497" s="112"/>
      <c r="E497" s="17"/>
      <c r="F497" s="17"/>
      <c r="G497" s="17"/>
      <c r="H497" s="17"/>
      <c r="I497" s="112"/>
      <c r="J497" s="17"/>
      <c r="K497" s="17"/>
      <c r="L497" s="17"/>
      <c r="M497" s="17"/>
    </row>
    <row r="498" spans="1:13" x14ac:dyDescent="0.25">
      <c r="A498" s="17"/>
      <c r="B498" s="17"/>
      <c r="C498" s="56"/>
      <c r="D498" s="112"/>
      <c r="E498" s="17"/>
      <c r="F498" s="17"/>
      <c r="G498" s="17"/>
      <c r="H498" s="17"/>
      <c r="I498" s="112"/>
      <c r="J498" s="17"/>
      <c r="K498" s="17"/>
      <c r="L498" s="17"/>
      <c r="M498" s="17"/>
    </row>
    <row r="499" spans="1:13" x14ac:dyDescent="0.25">
      <c r="A499" s="17"/>
      <c r="B499" s="17"/>
      <c r="C499" s="56"/>
      <c r="D499" s="112"/>
      <c r="E499" s="17"/>
      <c r="F499" s="17"/>
      <c r="G499" s="17"/>
      <c r="H499" s="17"/>
      <c r="I499" s="112"/>
      <c r="J499" s="17"/>
      <c r="K499" s="17"/>
      <c r="L499" s="17"/>
      <c r="M499" s="17"/>
    </row>
    <row r="500" spans="1:13" x14ac:dyDescent="0.25">
      <c r="A500" s="17"/>
      <c r="B500" s="17"/>
      <c r="C500" s="56"/>
      <c r="D500" s="112"/>
      <c r="E500" s="17"/>
      <c r="F500" s="17"/>
      <c r="G500" s="17"/>
      <c r="H500" s="17"/>
      <c r="I500" s="112"/>
      <c r="J500" s="17"/>
      <c r="K500" s="17"/>
      <c r="L500" s="17"/>
      <c r="M500" s="17"/>
    </row>
    <row r="501" spans="1:13" x14ac:dyDescent="0.25">
      <c r="A501" s="17"/>
      <c r="B501" s="17"/>
      <c r="C501" s="56"/>
      <c r="D501" s="112"/>
      <c r="E501" s="17"/>
      <c r="F501" s="17"/>
      <c r="G501" s="17"/>
      <c r="H501" s="17"/>
      <c r="I501" s="112"/>
      <c r="J501" s="17"/>
      <c r="K501" s="17"/>
      <c r="L501" s="17"/>
      <c r="M501" s="17"/>
    </row>
    <row r="502" spans="1:13" x14ac:dyDescent="0.25">
      <c r="A502" s="17"/>
      <c r="B502" s="17"/>
      <c r="C502" s="56"/>
      <c r="D502" s="112"/>
      <c r="E502" s="17"/>
      <c r="F502" s="17"/>
      <c r="G502" s="17"/>
      <c r="H502" s="17"/>
      <c r="I502" s="112"/>
      <c r="J502" s="17"/>
      <c r="K502" s="17"/>
      <c r="L502" s="17"/>
      <c r="M502" s="17"/>
    </row>
    <row r="503" spans="1:13" x14ac:dyDescent="0.25">
      <c r="A503" s="17"/>
      <c r="B503" s="17"/>
      <c r="C503" s="56"/>
      <c r="D503" s="112"/>
      <c r="E503" s="17"/>
      <c r="F503" s="17"/>
      <c r="G503" s="17"/>
      <c r="H503" s="17"/>
      <c r="I503" s="112"/>
      <c r="J503" s="17"/>
      <c r="K503" s="17"/>
      <c r="L503" s="17"/>
      <c r="M503" s="17"/>
    </row>
    <row r="504" spans="1:13" x14ac:dyDescent="0.25">
      <c r="A504" s="17"/>
      <c r="B504" s="17"/>
      <c r="C504" s="56"/>
      <c r="D504" s="112"/>
      <c r="E504" s="17"/>
      <c r="F504" s="17"/>
      <c r="G504" s="17"/>
      <c r="H504" s="17"/>
      <c r="I504" s="112"/>
      <c r="J504" s="17"/>
      <c r="K504" s="17"/>
      <c r="L504" s="17"/>
      <c r="M504" s="17"/>
    </row>
    <row r="505" spans="1:13" x14ac:dyDescent="0.25">
      <c r="A505" s="17"/>
      <c r="B505" s="17"/>
      <c r="C505" s="56"/>
      <c r="D505" s="112"/>
      <c r="E505" s="17"/>
      <c r="F505" s="17"/>
      <c r="G505" s="17"/>
      <c r="H505" s="17"/>
      <c r="I505" s="112"/>
      <c r="J505" s="17"/>
      <c r="K505" s="17"/>
      <c r="L505" s="17"/>
      <c r="M505" s="17"/>
    </row>
    <row r="506" spans="1:13" x14ac:dyDescent="0.25">
      <c r="A506" s="17"/>
      <c r="B506" s="17"/>
      <c r="C506" s="56"/>
      <c r="D506" s="112"/>
      <c r="E506" s="17"/>
      <c r="F506" s="17"/>
      <c r="G506" s="17"/>
      <c r="H506" s="17"/>
      <c r="I506" s="112"/>
      <c r="J506" s="17"/>
      <c r="K506" s="17"/>
      <c r="L506" s="17"/>
      <c r="M506" s="17"/>
    </row>
    <row r="507" spans="1:13" x14ac:dyDescent="0.25">
      <c r="A507" s="17"/>
      <c r="B507" s="17"/>
      <c r="C507" s="56"/>
      <c r="D507" s="112"/>
      <c r="E507" s="17"/>
      <c r="F507" s="17"/>
      <c r="G507" s="17"/>
      <c r="H507" s="17"/>
      <c r="I507" s="112"/>
      <c r="J507" s="17"/>
      <c r="K507" s="17"/>
      <c r="L507" s="17"/>
      <c r="M507" s="17"/>
    </row>
    <row r="508" spans="1:13" x14ac:dyDescent="0.25">
      <c r="A508" s="17"/>
      <c r="B508" s="17"/>
      <c r="C508" s="56"/>
      <c r="D508" s="112"/>
      <c r="E508" s="17"/>
      <c r="F508" s="17"/>
      <c r="G508" s="17"/>
      <c r="H508" s="17"/>
      <c r="I508" s="112"/>
      <c r="J508" s="17"/>
      <c r="K508" s="17"/>
      <c r="L508" s="17"/>
      <c r="M508" s="17"/>
    </row>
    <row r="509" spans="1:13" x14ac:dyDescent="0.25">
      <c r="A509" s="17"/>
      <c r="B509" s="17"/>
      <c r="C509" s="56"/>
      <c r="D509" s="112"/>
      <c r="E509" s="17"/>
      <c r="F509" s="17"/>
      <c r="G509" s="17"/>
      <c r="H509" s="17"/>
      <c r="I509" s="112"/>
      <c r="J509" s="17"/>
      <c r="K509" s="17"/>
      <c r="L509" s="17"/>
      <c r="M509" s="17"/>
    </row>
    <row r="510" spans="1:13" x14ac:dyDescent="0.25">
      <c r="A510" s="17"/>
      <c r="B510" s="17"/>
      <c r="C510" s="56"/>
      <c r="D510" s="112"/>
      <c r="E510" s="17"/>
      <c r="F510" s="17"/>
      <c r="G510" s="17"/>
      <c r="H510" s="17"/>
      <c r="I510" s="112"/>
      <c r="J510" s="17"/>
      <c r="K510" s="17"/>
      <c r="L510" s="17"/>
      <c r="M510" s="17"/>
    </row>
    <row r="511" spans="1:13" x14ac:dyDescent="0.25">
      <c r="A511" s="17"/>
      <c r="B511" s="17"/>
      <c r="C511" s="56"/>
      <c r="D511" s="112"/>
      <c r="E511" s="17"/>
      <c r="F511" s="17"/>
      <c r="G511" s="17"/>
      <c r="H511" s="17"/>
      <c r="I511" s="112"/>
      <c r="J511" s="17"/>
      <c r="K511" s="17"/>
      <c r="L511" s="17"/>
      <c r="M511" s="17"/>
    </row>
    <row r="512" spans="1:13" x14ac:dyDescent="0.25">
      <c r="A512" s="17"/>
      <c r="B512" s="17"/>
      <c r="C512" s="56"/>
      <c r="D512" s="112"/>
      <c r="E512" s="17"/>
      <c r="F512" s="17"/>
      <c r="G512" s="17"/>
      <c r="H512" s="17"/>
      <c r="I512" s="112"/>
      <c r="J512" s="17"/>
      <c r="K512" s="17"/>
      <c r="L512" s="17"/>
      <c r="M512" s="17"/>
    </row>
    <row r="513" spans="1:13" x14ac:dyDescent="0.25">
      <c r="A513" s="17"/>
      <c r="B513" s="17"/>
      <c r="C513" s="56"/>
      <c r="D513" s="112"/>
      <c r="E513" s="17"/>
      <c r="F513" s="17"/>
      <c r="G513" s="17"/>
      <c r="H513" s="17"/>
      <c r="I513" s="112"/>
      <c r="J513" s="17"/>
      <c r="K513" s="17"/>
      <c r="L513" s="17"/>
      <c r="M513" s="17"/>
    </row>
    <row r="514" spans="1:13" x14ac:dyDescent="0.25">
      <c r="A514" s="17"/>
      <c r="B514" s="17"/>
      <c r="C514" s="56"/>
      <c r="D514" s="112"/>
      <c r="E514" s="17"/>
      <c r="F514" s="17"/>
      <c r="G514" s="17"/>
      <c r="H514" s="17"/>
      <c r="I514" s="112"/>
      <c r="J514" s="17"/>
      <c r="K514" s="17"/>
      <c r="L514" s="17"/>
      <c r="M514" s="17"/>
    </row>
    <row r="515" spans="1:13" x14ac:dyDescent="0.25">
      <c r="A515" s="17"/>
      <c r="B515" s="17"/>
      <c r="C515" s="56"/>
      <c r="D515" s="112"/>
      <c r="E515" s="17"/>
      <c r="F515" s="17"/>
      <c r="G515" s="17"/>
      <c r="H515" s="17"/>
      <c r="I515" s="112"/>
      <c r="J515" s="17"/>
      <c r="K515" s="17"/>
      <c r="L515" s="17"/>
      <c r="M515" s="17"/>
    </row>
    <row r="516" spans="1:13" x14ac:dyDescent="0.25">
      <c r="A516" s="17"/>
      <c r="B516" s="17"/>
      <c r="C516" s="56"/>
      <c r="D516" s="112"/>
      <c r="E516" s="17"/>
      <c r="F516" s="17"/>
      <c r="G516" s="17"/>
      <c r="H516" s="17"/>
      <c r="I516" s="112"/>
      <c r="J516" s="17"/>
      <c r="K516" s="17"/>
      <c r="L516" s="17"/>
      <c r="M516" s="17"/>
    </row>
    <row r="517" spans="1:13" x14ac:dyDescent="0.25">
      <c r="A517" s="17"/>
      <c r="B517" s="17"/>
      <c r="C517" s="56"/>
      <c r="D517" s="112"/>
      <c r="E517" s="17"/>
      <c r="F517" s="17"/>
      <c r="G517" s="17"/>
      <c r="H517" s="17"/>
      <c r="I517" s="112"/>
      <c r="J517" s="17"/>
      <c r="K517" s="17"/>
      <c r="L517" s="17"/>
      <c r="M517" s="17"/>
    </row>
    <row r="518" spans="1:13" x14ac:dyDescent="0.25">
      <c r="A518" s="17"/>
      <c r="B518" s="17"/>
      <c r="C518" s="56"/>
      <c r="D518" s="112"/>
      <c r="E518" s="17"/>
      <c r="F518" s="17"/>
      <c r="G518" s="17"/>
      <c r="H518" s="17"/>
      <c r="I518" s="112"/>
      <c r="J518" s="17"/>
      <c r="K518" s="17"/>
      <c r="L518" s="17"/>
      <c r="M518" s="17"/>
    </row>
    <row r="519" spans="1:13" x14ac:dyDescent="0.25">
      <c r="A519" s="17"/>
      <c r="B519" s="17"/>
      <c r="C519" s="56"/>
      <c r="D519" s="112"/>
      <c r="E519" s="17"/>
      <c r="F519" s="17"/>
      <c r="G519" s="17"/>
      <c r="H519" s="17"/>
      <c r="I519" s="112"/>
      <c r="J519" s="17"/>
      <c r="K519" s="17"/>
      <c r="L519" s="17"/>
      <c r="M519" s="17"/>
    </row>
    <row r="520" spans="1:13" x14ac:dyDescent="0.25">
      <c r="A520" s="17"/>
      <c r="B520" s="17"/>
      <c r="C520" s="56"/>
      <c r="D520" s="112"/>
      <c r="E520" s="17"/>
      <c r="F520" s="17"/>
      <c r="G520" s="17"/>
      <c r="H520" s="17"/>
      <c r="I520" s="112"/>
      <c r="J520" s="17"/>
      <c r="K520" s="17"/>
      <c r="L520" s="17"/>
      <c r="M520" s="17"/>
    </row>
    <row r="521" spans="1:13" x14ac:dyDescent="0.25">
      <c r="A521" s="17"/>
      <c r="B521" s="17"/>
      <c r="C521" s="56"/>
      <c r="D521" s="112"/>
      <c r="E521" s="17"/>
      <c r="F521" s="17"/>
      <c r="G521" s="17"/>
      <c r="H521" s="17"/>
      <c r="I521" s="112"/>
      <c r="J521" s="17"/>
      <c r="K521" s="17"/>
      <c r="L521" s="17"/>
      <c r="M521" s="17"/>
    </row>
    <row r="522" spans="1:13" x14ac:dyDescent="0.25">
      <c r="A522" s="17"/>
      <c r="B522" s="17"/>
      <c r="C522" s="56"/>
      <c r="D522" s="112"/>
      <c r="E522" s="17"/>
      <c r="F522" s="17"/>
      <c r="G522" s="17"/>
      <c r="H522" s="17"/>
      <c r="I522" s="112"/>
      <c r="J522" s="17"/>
      <c r="K522" s="17"/>
      <c r="L522" s="17"/>
      <c r="M522" s="17"/>
    </row>
    <row r="523" spans="1:13" x14ac:dyDescent="0.25">
      <c r="A523" s="17"/>
      <c r="B523" s="17"/>
      <c r="C523" s="56"/>
      <c r="D523" s="112"/>
      <c r="E523" s="17"/>
      <c r="F523" s="17"/>
      <c r="G523" s="17"/>
      <c r="H523" s="17"/>
      <c r="I523" s="112"/>
      <c r="J523" s="17"/>
      <c r="K523" s="17"/>
      <c r="L523" s="17"/>
      <c r="M523" s="17"/>
    </row>
    <row r="524" spans="1:13" x14ac:dyDescent="0.25">
      <c r="A524" s="17"/>
      <c r="B524" s="17"/>
      <c r="C524" s="56"/>
      <c r="D524" s="112"/>
      <c r="E524" s="17"/>
      <c r="F524" s="17"/>
      <c r="G524" s="17"/>
      <c r="H524" s="17"/>
      <c r="I524" s="112"/>
      <c r="J524" s="17"/>
      <c r="K524" s="17"/>
      <c r="L524" s="17"/>
      <c r="M524" s="17"/>
    </row>
    <row r="525" spans="1:13" x14ac:dyDescent="0.25">
      <c r="A525" s="17"/>
      <c r="B525" s="17"/>
      <c r="C525" s="56"/>
      <c r="D525" s="112"/>
      <c r="E525" s="17"/>
      <c r="F525" s="17"/>
      <c r="G525" s="17"/>
      <c r="H525" s="17"/>
      <c r="I525" s="112"/>
      <c r="J525" s="17"/>
      <c r="K525" s="17"/>
      <c r="L525" s="17"/>
      <c r="M525" s="17"/>
    </row>
    <row r="526" spans="1:13" x14ac:dyDescent="0.25">
      <c r="A526" s="17"/>
      <c r="B526" s="17"/>
      <c r="C526" s="56"/>
      <c r="D526" s="112"/>
      <c r="E526" s="17"/>
      <c r="F526" s="17"/>
      <c r="G526" s="17"/>
      <c r="H526" s="17"/>
      <c r="I526" s="112"/>
      <c r="J526" s="17"/>
      <c r="K526" s="17"/>
      <c r="L526" s="17"/>
      <c r="M526" s="17"/>
    </row>
    <row r="527" spans="1:13" x14ac:dyDescent="0.25">
      <c r="A527" s="17"/>
      <c r="B527" s="17"/>
      <c r="C527" s="56"/>
      <c r="D527" s="112"/>
      <c r="E527" s="17"/>
      <c r="F527" s="17"/>
      <c r="G527" s="17"/>
      <c r="H527" s="17"/>
      <c r="I527" s="112"/>
      <c r="J527" s="17"/>
      <c r="K527" s="17"/>
      <c r="L527" s="17"/>
      <c r="M527" s="17"/>
    </row>
    <row r="528" spans="1:13" x14ac:dyDescent="0.25">
      <c r="A528" s="17"/>
      <c r="B528" s="17"/>
      <c r="C528" s="56"/>
      <c r="D528" s="112"/>
      <c r="E528" s="17"/>
      <c r="F528" s="17"/>
      <c r="G528" s="17"/>
      <c r="H528" s="17"/>
      <c r="I528" s="112"/>
      <c r="J528" s="17"/>
      <c r="K528" s="17"/>
      <c r="L528" s="17"/>
      <c r="M528" s="17"/>
    </row>
    <row r="529" spans="1:13" x14ac:dyDescent="0.25">
      <c r="A529" s="17"/>
      <c r="B529" s="17"/>
      <c r="C529" s="56"/>
      <c r="D529" s="112"/>
      <c r="E529" s="17"/>
      <c r="F529" s="17"/>
      <c r="G529" s="17"/>
      <c r="H529" s="17"/>
      <c r="I529" s="112"/>
      <c r="J529" s="17"/>
      <c r="K529" s="17"/>
      <c r="L529" s="17"/>
      <c r="M529" s="17"/>
    </row>
    <row r="530" spans="1:13" x14ac:dyDescent="0.25">
      <c r="A530" s="17"/>
      <c r="B530" s="17"/>
      <c r="C530" s="56"/>
      <c r="D530" s="112"/>
      <c r="E530" s="17"/>
      <c r="F530" s="17"/>
      <c r="G530" s="17"/>
      <c r="H530" s="17"/>
      <c r="I530" s="112"/>
      <c r="J530" s="17"/>
      <c r="K530" s="17"/>
      <c r="L530" s="17"/>
      <c r="M530" s="17"/>
    </row>
    <row r="531" spans="1:13" x14ac:dyDescent="0.25">
      <c r="B531" s="17"/>
      <c r="C531" s="56"/>
      <c r="D531" s="112"/>
      <c r="E531" s="17"/>
      <c r="F531" s="17"/>
      <c r="G531" s="17"/>
      <c r="H531" s="17"/>
      <c r="I531" s="112"/>
      <c r="J531" s="17"/>
      <c r="K531" s="17"/>
      <c r="L531" s="17"/>
      <c r="M531" s="17"/>
    </row>
    <row r="532" spans="1:13" x14ac:dyDescent="0.25">
      <c r="B532" s="17"/>
      <c r="C532" s="56"/>
      <c r="D532" s="112"/>
      <c r="E532" s="17"/>
      <c r="F532" s="17"/>
      <c r="G532" s="17"/>
      <c r="H532" s="17"/>
      <c r="I532" s="112"/>
      <c r="J532" s="17"/>
      <c r="K532" s="17"/>
      <c r="L532" s="17"/>
      <c r="M532" s="17"/>
    </row>
    <row r="533" spans="1:13" x14ac:dyDescent="0.25">
      <c r="B533" s="17"/>
      <c r="C533" s="56"/>
      <c r="D533" s="112"/>
      <c r="E533" s="17"/>
      <c r="F533" s="17"/>
      <c r="G533" s="17"/>
      <c r="H533" s="17"/>
      <c r="I533" s="112"/>
      <c r="J533" s="17"/>
      <c r="K533" s="17"/>
      <c r="L533" s="17"/>
      <c r="M533" s="17"/>
    </row>
    <row r="534" spans="1:13" x14ac:dyDescent="0.25">
      <c r="B534" s="17"/>
      <c r="C534" s="56"/>
      <c r="D534" s="112"/>
      <c r="E534" s="17"/>
      <c r="F534" s="17"/>
      <c r="G534" s="17"/>
      <c r="H534" s="17"/>
      <c r="I534" s="112"/>
      <c r="J534" s="17"/>
      <c r="K534" s="17"/>
      <c r="L534" s="17"/>
      <c r="M534" s="17"/>
    </row>
    <row r="535" spans="1:13" x14ac:dyDescent="0.25">
      <c r="B535" s="17"/>
      <c r="C535" s="56"/>
      <c r="D535" s="112"/>
      <c r="E535" s="17"/>
      <c r="F535" s="17"/>
      <c r="G535" s="17"/>
      <c r="H535" s="17"/>
      <c r="I535" s="112"/>
      <c r="J535" s="17"/>
      <c r="K535" s="17"/>
      <c r="L535" s="17"/>
      <c r="M535" s="17"/>
    </row>
    <row r="536" spans="1:13" x14ac:dyDescent="0.25">
      <c r="B536" s="17"/>
      <c r="C536" s="56"/>
      <c r="D536" s="112"/>
      <c r="E536" s="17"/>
      <c r="F536" s="17"/>
      <c r="G536" s="17"/>
      <c r="H536" s="17"/>
      <c r="I536" s="112"/>
      <c r="J536" s="17"/>
      <c r="K536" s="17"/>
      <c r="L536" s="17"/>
      <c r="M536" s="17"/>
    </row>
    <row r="537" spans="1:13" x14ac:dyDescent="0.25">
      <c r="B537" s="17"/>
      <c r="C537" s="56"/>
      <c r="D537" s="112"/>
      <c r="E537" s="17"/>
      <c r="F537" s="17"/>
      <c r="G537" s="17"/>
      <c r="H537" s="17"/>
      <c r="I537" s="112"/>
      <c r="J537" s="17"/>
      <c r="K537" s="17"/>
      <c r="L537" s="17"/>
      <c r="M537" s="17"/>
    </row>
    <row r="538" spans="1:13" x14ac:dyDescent="0.25">
      <c r="B538" s="17"/>
      <c r="C538" s="56"/>
      <c r="D538" s="112"/>
      <c r="E538" s="17"/>
      <c r="F538" s="17"/>
      <c r="G538" s="17"/>
      <c r="H538" s="17"/>
      <c r="I538" s="112"/>
      <c r="J538" s="17"/>
      <c r="K538" s="17"/>
      <c r="L538" s="17"/>
      <c r="M538" s="17"/>
    </row>
    <row r="539" spans="1:13" x14ac:dyDescent="0.25">
      <c r="B539" s="17"/>
      <c r="C539" s="56"/>
      <c r="D539" s="112"/>
      <c r="E539" s="17"/>
      <c r="F539" s="17"/>
      <c r="G539" s="17"/>
      <c r="H539" s="17"/>
      <c r="I539" s="112"/>
      <c r="J539" s="17"/>
      <c r="K539" s="17"/>
      <c r="L539" s="17"/>
      <c r="M539" s="17"/>
    </row>
    <row r="540" spans="1:13" x14ac:dyDescent="0.25">
      <c r="B540" s="17"/>
      <c r="C540" s="56"/>
      <c r="D540" s="112"/>
      <c r="E540" s="17"/>
      <c r="F540" s="17"/>
      <c r="G540" s="17"/>
      <c r="H540" s="17"/>
      <c r="I540" s="112"/>
      <c r="J540" s="17"/>
      <c r="K540" s="17"/>
      <c r="L540" s="17"/>
      <c r="M540" s="17"/>
    </row>
  </sheetData>
  <mergeCells count="806">
    <mergeCell ref="Z7:Z8"/>
    <mergeCell ref="Z9:Z10"/>
    <mergeCell ref="AA7:AA8"/>
    <mergeCell ref="AA9:AA10"/>
    <mergeCell ref="AA11:AA12"/>
    <mergeCell ref="N47:N48"/>
    <mergeCell ref="A95:A96"/>
    <mergeCell ref="A97:A98"/>
    <mergeCell ref="A99:A100"/>
    <mergeCell ref="A59:A60"/>
    <mergeCell ref="A61:A62"/>
    <mergeCell ref="A63:A64"/>
    <mergeCell ref="A65:A66"/>
    <mergeCell ref="A67:A68"/>
    <mergeCell ref="A69:A70"/>
    <mergeCell ref="A71:A72"/>
    <mergeCell ref="A73:A74"/>
    <mergeCell ref="A75:A76"/>
    <mergeCell ref="A41:A42"/>
    <mergeCell ref="A43:A44"/>
    <mergeCell ref="A45:A46"/>
    <mergeCell ref="A47:A48"/>
    <mergeCell ref="A49:A50"/>
    <mergeCell ref="A51:A52"/>
    <mergeCell ref="A101:A102"/>
    <mergeCell ref="A103:A104"/>
    <mergeCell ref="A77:A78"/>
    <mergeCell ref="A79:A80"/>
    <mergeCell ref="A81:A82"/>
    <mergeCell ref="A83:A84"/>
    <mergeCell ref="A85:A86"/>
    <mergeCell ref="A87:A88"/>
    <mergeCell ref="A89:A90"/>
    <mergeCell ref="A91:A92"/>
    <mergeCell ref="A93:A94"/>
    <mergeCell ref="A53:A54"/>
    <mergeCell ref="A55:A56"/>
    <mergeCell ref="A57:A58"/>
    <mergeCell ref="Y91:Y92"/>
    <mergeCell ref="Y93:Y94"/>
    <mergeCell ref="Y95:Y96"/>
    <mergeCell ref="Y97:Y98"/>
    <mergeCell ref="Y99:Y100"/>
    <mergeCell ref="Y101:Y102"/>
    <mergeCell ref="Y85:Y86"/>
    <mergeCell ref="Y87:Y88"/>
    <mergeCell ref="Y89:Y90"/>
    <mergeCell ref="Y55:Y56"/>
    <mergeCell ref="Y57:Y58"/>
    <mergeCell ref="Y59:Y60"/>
    <mergeCell ref="Y61:Y62"/>
    <mergeCell ref="Y63:Y64"/>
    <mergeCell ref="Y65:Y66"/>
    <mergeCell ref="Y67:Y68"/>
    <mergeCell ref="Y69:Y70"/>
    <mergeCell ref="Y71:Y72"/>
    <mergeCell ref="X53:X54"/>
    <mergeCell ref="X89:X90"/>
    <mergeCell ref="X87:X88"/>
    <mergeCell ref="Y103:Y104"/>
    <mergeCell ref="A7: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Y73:Y74"/>
    <mergeCell ref="Y75:Y76"/>
    <mergeCell ref="Y77:Y78"/>
    <mergeCell ref="Y79:Y80"/>
    <mergeCell ref="Y81:Y82"/>
    <mergeCell ref="Y83:Y84"/>
    <mergeCell ref="Y37:Y38"/>
    <mergeCell ref="Y39:Y40"/>
    <mergeCell ref="Y41:Y42"/>
    <mergeCell ref="Y43:Y44"/>
    <mergeCell ref="Y45:Y46"/>
    <mergeCell ref="Y47:Y48"/>
    <mergeCell ref="Y49:Y50"/>
    <mergeCell ref="Y51:Y52"/>
    <mergeCell ref="Y53:Y54"/>
    <mergeCell ref="Y19:Y20"/>
    <mergeCell ref="Y21:Y22"/>
    <mergeCell ref="Y23:Y24"/>
    <mergeCell ref="Y25:Y26"/>
    <mergeCell ref="Y27:Y28"/>
    <mergeCell ref="Y29:Y30"/>
    <mergeCell ref="Y31:Y32"/>
    <mergeCell ref="Y33:Y34"/>
    <mergeCell ref="Y35:Y36"/>
    <mergeCell ref="X17:X18"/>
    <mergeCell ref="X15:X16"/>
    <mergeCell ref="X13:X14"/>
    <mergeCell ref="X11:X12"/>
    <mergeCell ref="X9:X10"/>
    <mergeCell ref="X7:X8"/>
    <mergeCell ref="Y7:Y8"/>
    <mergeCell ref="Y9:Y10"/>
    <mergeCell ref="Y11:Y12"/>
    <mergeCell ref="Y13:Y14"/>
    <mergeCell ref="Y15:Y16"/>
    <mergeCell ref="Y17:Y18"/>
    <mergeCell ref="X35:X36"/>
    <mergeCell ref="X33:X34"/>
    <mergeCell ref="X31:X32"/>
    <mergeCell ref="X29:X30"/>
    <mergeCell ref="X27:X28"/>
    <mergeCell ref="X25:X26"/>
    <mergeCell ref="X23:X24"/>
    <mergeCell ref="X21:X22"/>
    <mergeCell ref="X19:X20"/>
    <mergeCell ref="X51:X52"/>
    <mergeCell ref="X49:X50"/>
    <mergeCell ref="X47:X48"/>
    <mergeCell ref="X45:X46"/>
    <mergeCell ref="X43:X44"/>
    <mergeCell ref="X41:X42"/>
    <mergeCell ref="X39:X40"/>
    <mergeCell ref="X37:X38"/>
    <mergeCell ref="X71:X72"/>
    <mergeCell ref="X69:X70"/>
    <mergeCell ref="X67:X68"/>
    <mergeCell ref="X65:X66"/>
    <mergeCell ref="X63:X64"/>
    <mergeCell ref="X61:X62"/>
    <mergeCell ref="X59:X60"/>
    <mergeCell ref="X57:X58"/>
    <mergeCell ref="X55:X56"/>
    <mergeCell ref="X85:X86"/>
    <mergeCell ref="X83:X84"/>
    <mergeCell ref="X81:X82"/>
    <mergeCell ref="X79:X80"/>
    <mergeCell ref="X77:X78"/>
    <mergeCell ref="X75:X76"/>
    <mergeCell ref="X73:X74"/>
    <mergeCell ref="V101:W101"/>
    <mergeCell ref="V103:W103"/>
    <mergeCell ref="X103:X104"/>
    <mergeCell ref="X101:X102"/>
    <mergeCell ref="X99:X100"/>
    <mergeCell ref="X97:X98"/>
    <mergeCell ref="X95:X96"/>
    <mergeCell ref="X93:X94"/>
    <mergeCell ref="X91:X92"/>
    <mergeCell ref="V83:W83"/>
    <mergeCell ref="V85:W85"/>
    <mergeCell ref="V87:W87"/>
    <mergeCell ref="V89:W89"/>
    <mergeCell ref="V91:W91"/>
    <mergeCell ref="V93:W93"/>
    <mergeCell ref="V95:W95"/>
    <mergeCell ref="V97:W97"/>
    <mergeCell ref="V99:W99"/>
    <mergeCell ref="V65:W65"/>
    <mergeCell ref="V67:W67"/>
    <mergeCell ref="V69:W69"/>
    <mergeCell ref="V71:W71"/>
    <mergeCell ref="V73:W73"/>
    <mergeCell ref="V75:W75"/>
    <mergeCell ref="V77:W77"/>
    <mergeCell ref="V79:W79"/>
    <mergeCell ref="V81:W81"/>
    <mergeCell ref="V47:W47"/>
    <mergeCell ref="V49:W49"/>
    <mergeCell ref="V51:W51"/>
    <mergeCell ref="V53:W53"/>
    <mergeCell ref="V55:W55"/>
    <mergeCell ref="V57:W57"/>
    <mergeCell ref="V59:W59"/>
    <mergeCell ref="V61:W61"/>
    <mergeCell ref="V63:W63"/>
    <mergeCell ref="V29:W29"/>
    <mergeCell ref="V31:W31"/>
    <mergeCell ref="V33:W33"/>
    <mergeCell ref="V35:W35"/>
    <mergeCell ref="V37:W37"/>
    <mergeCell ref="V39:W39"/>
    <mergeCell ref="V41:W41"/>
    <mergeCell ref="V43:W43"/>
    <mergeCell ref="V45:W45"/>
    <mergeCell ref="V11:W11"/>
    <mergeCell ref="V13:W13"/>
    <mergeCell ref="V15:W15"/>
    <mergeCell ref="V17:W17"/>
    <mergeCell ref="V19:W19"/>
    <mergeCell ref="V21:W21"/>
    <mergeCell ref="V23:W23"/>
    <mergeCell ref="V25:W25"/>
    <mergeCell ref="V27:W27"/>
    <mergeCell ref="T29:U29"/>
    <mergeCell ref="T27:U27"/>
    <mergeCell ref="T25:U25"/>
    <mergeCell ref="T23:U23"/>
    <mergeCell ref="T21:U21"/>
    <mergeCell ref="T19:U19"/>
    <mergeCell ref="T17:U17"/>
    <mergeCell ref="T15:U15"/>
    <mergeCell ref="T13:U13"/>
    <mergeCell ref="T47:U47"/>
    <mergeCell ref="T45:U45"/>
    <mergeCell ref="T43:U43"/>
    <mergeCell ref="T41:U41"/>
    <mergeCell ref="T39:U39"/>
    <mergeCell ref="T37:U37"/>
    <mergeCell ref="T35:U35"/>
    <mergeCell ref="T33:U33"/>
    <mergeCell ref="T31:U31"/>
    <mergeCell ref="T65:U65"/>
    <mergeCell ref="T63:U63"/>
    <mergeCell ref="T61:U61"/>
    <mergeCell ref="T59:U59"/>
    <mergeCell ref="T57:U57"/>
    <mergeCell ref="T55:U55"/>
    <mergeCell ref="T53:U53"/>
    <mergeCell ref="T51:U51"/>
    <mergeCell ref="T49:U49"/>
    <mergeCell ref="S39:S40"/>
    <mergeCell ref="S41:S42"/>
    <mergeCell ref="S43:S44"/>
    <mergeCell ref="S45:S46"/>
    <mergeCell ref="S47:S48"/>
    <mergeCell ref="T103:U103"/>
    <mergeCell ref="T101:U101"/>
    <mergeCell ref="T99:U99"/>
    <mergeCell ref="T97:U97"/>
    <mergeCell ref="T95:U95"/>
    <mergeCell ref="T93:U93"/>
    <mergeCell ref="T91:U91"/>
    <mergeCell ref="T89:U89"/>
    <mergeCell ref="T87:U87"/>
    <mergeCell ref="T85:U85"/>
    <mergeCell ref="T83:U83"/>
    <mergeCell ref="T81:U81"/>
    <mergeCell ref="T79:U79"/>
    <mergeCell ref="T77:U77"/>
    <mergeCell ref="T75:U75"/>
    <mergeCell ref="T73:U73"/>
    <mergeCell ref="T71:U71"/>
    <mergeCell ref="T69:U69"/>
    <mergeCell ref="T67:U67"/>
    <mergeCell ref="Q103:R103"/>
    <mergeCell ref="Q101:R101"/>
    <mergeCell ref="Q99:R99"/>
    <mergeCell ref="Q97:R97"/>
    <mergeCell ref="Q95:R95"/>
    <mergeCell ref="Q93:R93"/>
    <mergeCell ref="Q91:R91"/>
    <mergeCell ref="Q89:R89"/>
    <mergeCell ref="S7:S8"/>
    <mergeCell ref="S9:S10"/>
    <mergeCell ref="S11:S12"/>
    <mergeCell ref="S13:S14"/>
    <mergeCell ref="S15:S16"/>
    <mergeCell ref="S17:S18"/>
    <mergeCell ref="S19:S20"/>
    <mergeCell ref="S21:S22"/>
    <mergeCell ref="S23:S24"/>
    <mergeCell ref="S25:S26"/>
    <mergeCell ref="S27:S28"/>
    <mergeCell ref="S29:S30"/>
    <mergeCell ref="S31:S32"/>
    <mergeCell ref="S33:S34"/>
    <mergeCell ref="S35:S36"/>
    <mergeCell ref="S37:S38"/>
    <mergeCell ref="J89:K89"/>
    <mergeCell ref="J91:K91"/>
    <mergeCell ref="J93:K93"/>
    <mergeCell ref="J95:K95"/>
    <mergeCell ref="J97:K97"/>
    <mergeCell ref="J99:K99"/>
    <mergeCell ref="J101:K101"/>
    <mergeCell ref="J103:K103"/>
    <mergeCell ref="L103:M103"/>
    <mergeCell ref="L101:M101"/>
    <mergeCell ref="L99:M99"/>
    <mergeCell ref="L97:M97"/>
    <mergeCell ref="L95:M95"/>
    <mergeCell ref="L93:M93"/>
    <mergeCell ref="L91:M91"/>
    <mergeCell ref="L89:M89"/>
    <mergeCell ref="S89:S90"/>
    <mergeCell ref="S91:S92"/>
    <mergeCell ref="S93:S94"/>
    <mergeCell ref="S95:S96"/>
    <mergeCell ref="S97:S98"/>
    <mergeCell ref="S99:S100"/>
    <mergeCell ref="S101:S102"/>
    <mergeCell ref="S103:S104"/>
    <mergeCell ref="N103:N104"/>
    <mergeCell ref="N101:N102"/>
    <mergeCell ref="N99:N100"/>
    <mergeCell ref="N97:N98"/>
    <mergeCell ref="N95:N96"/>
    <mergeCell ref="N93:N94"/>
    <mergeCell ref="N91:N92"/>
    <mergeCell ref="N89:N90"/>
    <mergeCell ref="O89:P89"/>
    <mergeCell ref="O91:P91"/>
    <mergeCell ref="O93:P93"/>
    <mergeCell ref="O95:P95"/>
    <mergeCell ref="O97:P97"/>
    <mergeCell ref="O99:P99"/>
    <mergeCell ref="O101:P101"/>
    <mergeCell ref="O103:P103"/>
    <mergeCell ref="N85:N86"/>
    <mergeCell ref="N87:N88"/>
    <mergeCell ref="S49:S50"/>
    <mergeCell ref="S51:S52"/>
    <mergeCell ref="S53:S54"/>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87:S88"/>
    <mergeCell ref="N67:N68"/>
    <mergeCell ref="N69:N70"/>
    <mergeCell ref="N71:N72"/>
    <mergeCell ref="N73:N74"/>
    <mergeCell ref="N75:N76"/>
    <mergeCell ref="N77:N78"/>
    <mergeCell ref="N79:N80"/>
    <mergeCell ref="N81:N82"/>
    <mergeCell ref="N83:N84"/>
    <mergeCell ref="N49:N50"/>
    <mergeCell ref="N51:N52"/>
    <mergeCell ref="N53:N54"/>
    <mergeCell ref="N55:N56"/>
    <mergeCell ref="N57:N58"/>
    <mergeCell ref="N59:N60"/>
    <mergeCell ref="N61:N62"/>
    <mergeCell ref="N63:N64"/>
    <mergeCell ref="N65:N66"/>
    <mergeCell ref="L81:M81"/>
    <mergeCell ref="L83:M83"/>
    <mergeCell ref="L85:M85"/>
    <mergeCell ref="J79:K79"/>
    <mergeCell ref="J81:K81"/>
    <mergeCell ref="J83:K83"/>
    <mergeCell ref="J85:K85"/>
    <mergeCell ref="J87:K87"/>
    <mergeCell ref="L87:M87"/>
    <mergeCell ref="L71:M71"/>
    <mergeCell ref="J71:K71"/>
    <mergeCell ref="J73:K73"/>
    <mergeCell ref="J75:K75"/>
    <mergeCell ref="J77:K77"/>
    <mergeCell ref="L77:M77"/>
    <mergeCell ref="L75:M75"/>
    <mergeCell ref="L73:M73"/>
    <mergeCell ref="L79:M79"/>
    <mergeCell ref="Q79:R79"/>
    <mergeCell ref="Q81:R81"/>
    <mergeCell ref="Q83:R83"/>
    <mergeCell ref="Q85:R85"/>
    <mergeCell ref="Q87:R87"/>
    <mergeCell ref="O69:P69"/>
    <mergeCell ref="O71:P71"/>
    <mergeCell ref="O73:P73"/>
    <mergeCell ref="O75:P75"/>
    <mergeCell ref="O77:P77"/>
    <mergeCell ref="O79:P79"/>
    <mergeCell ref="O81:P81"/>
    <mergeCell ref="O83:P83"/>
    <mergeCell ref="O85:P85"/>
    <mergeCell ref="O87:P87"/>
    <mergeCell ref="O65:P65"/>
    <mergeCell ref="Q65:R65"/>
    <mergeCell ref="Q67:R67"/>
    <mergeCell ref="O67:P67"/>
    <mergeCell ref="Q69:R69"/>
    <mergeCell ref="Q71:R71"/>
    <mergeCell ref="Q73:R73"/>
    <mergeCell ref="Q75:R75"/>
    <mergeCell ref="Q77:R77"/>
    <mergeCell ref="Q55:R55"/>
    <mergeCell ref="Q53:R53"/>
    <mergeCell ref="Q57:R57"/>
    <mergeCell ref="O57:P57"/>
    <mergeCell ref="O59:P59"/>
    <mergeCell ref="O61:P61"/>
    <mergeCell ref="Q61:R61"/>
    <mergeCell ref="Q59:R59"/>
    <mergeCell ref="Q63:R63"/>
    <mergeCell ref="O63:P63"/>
    <mergeCell ref="J63:K63"/>
    <mergeCell ref="L63:M63"/>
    <mergeCell ref="L61:M61"/>
    <mergeCell ref="L65:M65"/>
    <mergeCell ref="J65:K65"/>
    <mergeCell ref="J67:K67"/>
    <mergeCell ref="J69:K69"/>
    <mergeCell ref="L69:M69"/>
    <mergeCell ref="L67:M67"/>
    <mergeCell ref="J55:K55"/>
    <mergeCell ref="J57:K57"/>
    <mergeCell ref="L53:M53"/>
    <mergeCell ref="O53:P53"/>
    <mergeCell ref="L55:M55"/>
    <mergeCell ref="L57:M57"/>
    <mergeCell ref="L59:M59"/>
    <mergeCell ref="J59:K59"/>
    <mergeCell ref="J61:K61"/>
    <mergeCell ref="O55:P55"/>
    <mergeCell ref="E67:F67"/>
    <mergeCell ref="E65:F65"/>
    <mergeCell ref="E63:F63"/>
    <mergeCell ref="E61:F61"/>
    <mergeCell ref="E59:F59"/>
    <mergeCell ref="E57:F57"/>
    <mergeCell ref="E55:F55"/>
    <mergeCell ref="E53:F53"/>
    <mergeCell ref="G53:H53"/>
    <mergeCell ref="G55:H55"/>
    <mergeCell ref="G57:H57"/>
    <mergeCell ref="G59:H59"/>
    <mergeCell ref="G61:H61"/>
    <mergeCell ref="G63:H63"/>
    <mergeCell ref="G65:H65"/>
    <mergeCell ref="G67:H67"/>
    <mergeCell ref="E77:F77"/>
    <mergeCell ref="E75:F75"/>
    <mergeCell ref="G75:H75"/>
    <mergeCell ref="G77:H77"/>
    <mergeCell ref="E73:F73"/>
    <mergeCell ref="G73:H73"/>
    <mergeCell ref="G71:H71"/>
    <mergeCell ref="E71:F71"/>
    <mergeCell ref="E69:F69"/>
    <mergeCell ref="G69:H69"/>
    <mergeCell ref="G79:H79"/>
    <mergeCell ref="E93:F93"/>
    <mergeCell ref="E91:F91"/>
    <mergeCell ref="E89:F89"/>
    <mergeCell ref="E87:F87"/>
    <mergeCell ref="E85:F85"/>
    <mergeCell ref="E83:F83"/>
    <mergeCell ref="E81:F81"/>
    <mergeCell ref="E79:F79"/>
    <mergeCell ref="E95:F95"/>
    <mergeCell ref="G95:H95"/>
    <mergeCell ref="G93:H93"/>
    <mergeCell ref="G91:H91"/>
    <mergeCell ref="G89:H89"/>
    <mergeCell ref="G87:H87"/>
    <mergeCell ref="G85:H85"/>
    <mergeCell ref="G83:H83"/>
    <mergeCell ref="G81:H81"/>
    <mergeCell ref="I97:I98"/>
    <mergeCell ref="I99:I100"/>
    <mergeCell ref="I101:I102"/>
    <mergeCell ref="I103:I104"/>
    <mergeCell ref="E103:F103"/>
    <mergeCell ref="G103:H103"/>
    <mergeCell ref="E101:F101"/>
    <mergeCell ref="G101:H101"/>
    <mergeCell ref="G99:H99"/>
    <mergeCell ref="G97:H97"/>
    <mergeCell ref="E99:F99"/>
    <mergeCell ref="E97:F97"/>
    <mergeCell ref="I79:I80"/>
    <mergeCell ref="I81:I82"/>
    <mergeCell ref="I83:I84"/>
    <mergeCell ref="I85:I86"/>
    <mergeCell ref="I87:I88"/>
    <mergeCell ref="I89:I90"/>
    <mergeCell ref="I91:I92"/>
    <mergeCell ref="I93:I94"/>
    <mergeCell ref="I95:I96"/>
    <mergeCell ref="C15:C16"/>
    <mergeCell ref="C17:C18"/>
    <mergeCell ref="C2:Y3"/>
    <mergeCell ref="E7:F7"/>
    <mergeCell ref="G7:H7"/>
    <mergeCell ref="E6:F6"/>
    <mergeCell ref="G6:H6"/>
    <mergeCell ref="D5:H5"/>
    <mergeCell ref="D7:D8"/>
    <mergeCell ref="C7:C8"/>
    <mergeCell ref="N5:R5"/>
    <mergeCell ref="S5:W5"/>
    <mergeCell ref="X5:X6"/>
    <mergeCell ref="Y5:Y6"/>
    <mergeCell ref="L6:M6"/>
    <mergeCell ref="T11:U11"/>
    <mergeCell ref="T9:U9"/>
    <mergeCell ref="T7:U7"/>
    <mergeCell ref="T6:U6"/>
    <mergeCell ref="Q6:R6"/>
    <mergeCell ref="O6:P6"/>
    <mergeCell ref="V6:W6"/>
    <mergeCell ref="V7:W7"/>
    <mergeCell ref="V9:W9"/>
    <mergeCell ref="C29:C30"/>
    <mergeCell ref="C31:C32"/>
    <mergeCell ref="C33:C34"/>
    <mergeCell ref="C35:C36"/>
    <mergeCell ref="D9:D10"/>
    <mergeCell ref="D11:D12"/>
    <mergeCell ref="D13:D14"/>
    <mergeCell ref="D15:D16"/>
    <mergeCell ref="D17:D18"/>
    <mergeCell ref="D19:D20"/>
    <mergeCell ref="D21:D22"/>
    <mergeCell ref="D23:D24"/>
    <mergeCell ref="D25:D26"/>
    <mergeCell ref="D27:D28"/>
    <mergeCell ref="D29:D30"/>
    <mergeCell ref="D31:D32"/>
    <mergeCell ref="C19:C20"/>
    <mergeCell ref="C21:C22"/>
    <mergeCell ref="C23:C24"/>
    <mergeCell ref="C25:C26"/>
    <mergeCell ref="C27:C28"/>
    <mergeCell ref="C9:C10"/>
    <mergeCell ref="C11:C12"/>
    <mergeCell ref="C13:C14"/>
    <mergeCell ref="D33:D34"/>
    <mergeCell ref="D35:D36"/>
    <mergeCell ref="E9:F9"/>
    <mergeCell ref="G9:H9"/>
    <mergeCell ref="E11:F11"/>
    <mergeCell ref="G11:H11"/>
    <mergeCell ref="E13:F13"/>
    <mergeCell ref="G13:H13"/>
    <mergeCell ref="E15:F15"/>
    <mergeCell ref="E17:F17"/>
    <mergeCell ref="E19:F19"/>
    <mergeCell ref="G19:H19"/>
    <mergeCell ref="G17:H17"/>
    <mergeCell ref="G15:H15"/>
    <mergeCell ref="E21:F21"/>
    <mergeCell ref="G21:H21"/>
    <mergeCell ref="J25:K25"/>
    <mergeCell ref="E29:F29"/>
    <mergeCell ref="E31:F31"/>
    <mergeCell ref="G31:H31"/>
    <mergeCell ref="G29:H29"/>
    <mergeCell ref="E33:F33"/>
    <mergeCell ref="G33:H33"/>
    <mergeCell ref="E23:F23"/>
    <mergeCell ref="G23:H23"/>
    <mergeCell ref="E25:F25"/>
    <mergeCell ref="G25:H25"/>
    <mergeCell ref="E27:F27"/>
    <mergeCell ref="G27:H27"/>
    <mergeCell ref="J33:K33"/>
    <mergeCell ref="I5:M5"/>
    <mergeCell ref="J7:K7"/>
    <mergeCell ref="L7:M7"/>
    <mergeCell ref="J9:K9"/>
    <mergeCell ref="J11:K11"/>
    <mergeCell ref="J13:K13"/>
    <mergeCell ref="J15:K15"/>
    <mergeCell ref="J17:K17"/>
    <mergeCell ref="J19:K19"/>
    <mergeCell ref="L9:M9"/>
    <mergeCell ref="L11:M11"/>
    <mergeCell ref="L13:M13"/>
    <mergeCell ref="L15:M15"/>
    <mergeCell ref="L17:M17"/>
    <mergeCell ref="L19:M19"/>
    <mergeCell ref="L33:M33"/>
    <mergeCell ref="J27:K27"/>
    <mergeCell ref="L27:M27"/>
    <mergeCell ref="I7:I8"/>
    <mergeCell ref="I9:I10"/>
    <mergeCell ref="I11:I12"/>
    <mergeCell ref="I13:I14"/>
    <mergeCell ref="I15:I16"/>
    <mergeCell ref="I17:I18"/>
    <mergeCell ref="I19:I20"/>
    <mergeCell ref="I21:I22"/>
    <mergeCell ref="I23:I24"/>
    <mergeCell ref="L21:M21"/>
    <mergeCell ref="L23:M23"/>
    <mergeCell ref="L25:M25"/>
    <mergeCell ref="I25:I26"/>
    <mergeCell ref="I27:I28"/>
    <mergeCell ref="I29:I30"/>
    <mergeCell ref="J29:K29"/>
    <mergeCell ref="L29:M29"/>
    <mergeCell ref="J31:K31"/>
    <mergeCell ref="L31:M31"/>
    <mergeCell ref="J21:K21"/>
    <mergeCell ref="J23:K23"/>
    <mergeCell ref="C37:C38"/>
    <mergeCell ref="D37:D38"/>
    <mergeCell ref="C5:C6"/>
    <mergeCell ref="O7:P7"/>
    <mergeCell ref="Q7:R7"/>
    <mergeCell ref="O9:P9"/>
    <mergeCell ref="Q9:R9"/>
    <mergeCell ref="O11:P11"/>
    <mergeCell ref="Q11:R11"/>
    <mergeCell ref="O13:P13"/>
    <mergeCell ref="Q13:R13"/>
    <mergeCell ref="O15:P15"/>
    <mergeCell ref="Q15:R15"/>
    <mergeCell ref="O17:P17"/>
    <mergeCell ref="O19:P19"/>
    <mergeCell ref="Q19:R19"/>
    <mergeCell ref="I31:I32"/>
    <mergeCell ref="I33:I34"/>
    <mergeCell ref="I35:I36"/>
    <mergeCell ref="I37:I38"/>
    <mergeCell ref="J6:K6"/>
    <mergeCell ref="J35:K35"/>
    <mergeCell ref="L35:M35"/>
    <mergeCell ref="J37:K37"/>
    <mergeCell ref="Q25:R25"/>
    <mergeCell ref="O27:P27"/>
    <mergeCell ref="Q27:R27"/>
    <mergeCell ref="O29:P29"/>
    <mergeCell ref="Q17:R17"/>
    <mergeCell ref="O21:P21"/>
    <mergeCell ref="Q21:R21"/>
    <mergeCell ref="O23:P23"/>
    <mergeCell ref="Q23:R23"/>
    <mergeCell ref="O37:P37"/>
    <mergeCell ref="Q37:R37"/>
    <mergeCell ref="N7:N8"/>
    <mergeCell ref="N9:N10"/>
    <mergeCell ref="N11:N12"/>
    <mergeCell ref="N13:N14"/>
    <mergeCell ref="N15:N16"/>
    <mergeCell ref="N17:N18"/>
    <mergeCell ref="N19:N20"/>
    <mergeCell ref="N21:N22"/>
    <mergeCell ref="N23:N24"/>
    <mergeCell ref="N25:N26"/>
    <mergeCell ref="N27:N28"/>
    <mergeCell ref="N29:N30"/>
    <mergeCell ref="N31:N32"/>
    <mergeCell ref="N33:N34"/>
    <mergeCell ref="O31:P31"/>
    <mergeCell ref="Q29:R29"/>
    <mergeCell ref="Q31:R31"/>
    <mergeCell ref="Q33:R33"/>
    <mergeCell ref="Q35:R35"/>
    <mergeCell ref="O35:P35"/>
    <mergeCell ref="O33:P33"/>
    <mergeCell ref="O25:P25"/>
    <mergeCell ref="G41:H41"/>
    <mergeCell ref="G39:H39"/>
    <mergeCell ref="G43:H43"/>
    <mergeCell ref="E43:F43"/>
    <mergeCell ref="E45:F45"/>
    <mergeCell ref="G45:H45"/>
    <mergeCell ref="N35:N36"/>
    <mergeCell ref="N37:N38"/>
    <mergeCell ref="D39:D40"/>
    <mergeCell ref="D41:D42"/>
    <mergeCell ref="D43:D44"/>
    <mergeCell ref="J41:K41"/>
    <mergeCell ref="J39:K39"/>
    <mergeCell ref="I39:I40"/>
    <mergeCell ref="I41:I42"/>
    <mergeCell ref="I43:I44"/>
    <mergeCell ref="L41:M41"/>
    <mergeCell ref="L39:M39"/>
    <mergeCell ref="L37:M37"/>
    <mergeCell ref="G35:H35"/>
    <mergeCell ref="G37:H37"/>
    <mergeCell ref="E35:F35"/>
    <mergeCell ref="E37:F37"/>
    <mergeCell ref="Q41:R41"/>
    <mergeCell ref="Q39:R39"/>
    <mergeCell ref="Q43:R43"/>
    <mergeCell ref="Q45:R45"/>
    <mergeCell ref="C41:C42"/>
    <mergeCell ref="C39:C40"/>
    <mergeCell ref="C43:C44"/>
    <mergeCell ref="C45:C46"/>
    <mergeCell ref="N45:N46"/>
    <mergeCell ref="N43:N44"/>
    <mergeCell ref="N41:N42"/>
    <mergeCell ref="N39:N40"/>
    <mergeCell ref="O39:P39"/>
    <mergeCell ref="O41:P41"/>
    <mergeCell ref="O43:P43"/>
    <mergeCell ref="O45:P45"/>
    <mergeCell ref="I45:I46"/>
    <mergeCell ref="J45:K45"/>
    <mergeCell ref="J43:K43"/>
    <mergeCell ref="L43:M43"/>
    <mergeCell ref="L45:M45"/>
    <mergeCell ref="D45:D46"/>
    <mergeCell ref="E39:F39"/>
    <mergeCell ref="E41:F41"/>
    <mergeCell ref="C47:C48"/>
    <mergeCell ref="C49:C50"/>
    <mergeCell ref="C51:C52"/>
    <mergeCell ref="C53:C54"/>
    <mergeCell ref="C55:C56"/>
    <mergeCell ref="O47:P47"/>
    <mergeCell ref="Q47:R47"/>
    <mergeCell ref="Q49:R49"/>
    <mergeCell ref="O49:P49"/>
    <mergeCell ref="O51:P51"/>
    <mergeCell ref="Q51:R51"/>
    <mergeCell ref="J47:K47"/>
    <mergeCell ref="J49:K49"/>
    <mergeCell ref="J51:K51"/>
    <mergeCell ref="L51:M51"/>
    <mergeCell ref="L49:M49"/>
    <mergeCell ref="L47:M47"/>
    <mergeCell ref="E47:F47"/>
    <mergeCell ref="G47:H47"/>
    <mergeCell ref="G49:H49"/>
    <mergeCell ref="E49:F49"/>
    <mergeCell ref="E51:F51"/>
    <mergeCell ref="G51:H51"/>
    <mergeCell ref="J53:K53"/>
    <mergeCell ref="C83:C84"/>
    <mergeCell ref="C85:C86"/>
    <mergeCell ref="C67:C68"/>
    <mergeCell ref="C69:C70"/>
    <mergeCell ref="C71:C72"/>
    <mergeCell ref="C73:C74"/>
    <mergeCell ref="C75:C76"/>
    <mergeCell ref="C57:C58"/>
    <mergeCell ref="C59:C60"/>
    <mergeCell ref="C61:C62"/>
    <mergeCell ref="C63:C64"/>
    <mergeCell ref="C65:C66"/>
    <mergeCell ref="C97:C98"/>
    <mergeCell ref="C99:C100"/>
    <mergeCell ref="C101:C102"/>
    <mergeCell ref="C103:C104"/>
    <mergeCell ref="D51:D52"/>
    <mergeCell ref="D59:D60"/>
    <mergeCell ref="D61:D62"/>
    <mergeCell ref="D63:D64"/>
    <mergeCell ref="D65:D66"/>
    <mergeCell ref="D67:D68"/>
    <mergeCell ref="D69:D70"/>
    <mergeCell ref="D71:D72"/>
    <mergeCell ref="D73:D74"/>
    <mergeCell ref="D75:D76"/>
    <mergeCell ref="D77:D78"/>
    <mergeCell ref="D79:D80"/>
    <mergeCell ref="C87:C88"/>
    <mergeCell ref="C89:C90"/>
    <mergeCell ref="C91:C92"/>
    <mergeCell ref="C93:C94"/>
    <mergeCell ref="C95:C96"/>
    <mergeCell ref="C77:C78"/>
    <mergeCell ref="C79:C80"/>
    <mergeCell ref="C81:C82"/>
    <mergeCell ref="D81:D82"/>
    <mergeCell ref="D83:D84"/>
    <mergeCell ref="D85:D86"/>
    <mergeCell ref="D87:D88"/>
    <mergeCell ref="D89:D90"/>
    <mergeCell ref="D49:D50"/>
    <mergeCell ref="D47:D48"/>
    <mergeCell ref="D53:D54"/>
    <mergeCell ref="D55:D56"/>
    <mergeCell ref="D57:D58"/>
    <mergeCell ref="C106:F106"/>
    <mergeCell ref="I75:I76"/>
    <mergeCell ref="I77:I78"/>
    <mergeCell ref="D101:D102"/>
    <mergeCell ref="D103:D104"/>
    <mergeCell ref="I47:I48"/>
    <mergeCell ref="I49:I50"/>
    <mergeCell ref="I51:I52"/>
    <mergeCell ref="I53:I54"/>
    <mergeCell ref="I55:I56"/>
    <mergeCell ref="I57:I58"/>
    <mergeCell ref="I59:I60"/>
    <mergeCell ref="I61:I62"/>
    <mergeCell ref="I63:I64"/>
    <mergeCell ref="I65:I66"/>
    <mergeCell ref="I67:I68"/>
    <mergeCell ref="I69:I70"/>
    <mergeCell ref="I71:I72"/>
    <mergeCell ref="I73:I74"/>
    <mergeCell ref="D91:D92"/>
    <mergeCell ref="D93:D94"/>
    <mergeCell ref="D95:D96"/>
    <mergeCell ref="D97:D98"/>
    <mergeCell ref="D99:D100"/>
  </mergeCells>
  <conditionalFormatting sqref="E7 E9 E11 E13 E15 E17 E19 E21 E23 E25 E27 E29 E31 E33 E35 E37 J7 J9 J11 J13 J15 J17 J19 J21 J23 J25 J27 J29 J31 J33 J35 J37 O7 O9 O11 O13 O15 O17 O19 O21 O23 O25 O27 O29 O31 O35 O33 O37 E39 E41 E43 E45 J41 J39 J45 J43 O39 O41 O43 O45 E47 E49 E51 J47 J49 J51 O47 O49 O51 E103 E101 E99 E97 E95 E93 E91 E89 E87 E85 E83 E81 E79 E77 E75 E73 E71 E69 E67 E65 E63 E61 E59 E57 E55 E53 J53 J55 J57 O53 J59 J61 J63 J65 J67 J69 O55 O57 O59 O61 O63 O65 O67 O69 O71 O73 O75 O77 O79 O81 O83 O85 O87 J71 J73 J75 J77 J79 J81 J83 J85 J87 J89 J91 J93 J95 J97 J99 J101 J103 O89 O91 O93 O95 O97 O99 O101 O103 T103 T101 T99 T97 T95 T93 T91 T89 T87 T83 T85 T81 T79 T77 T75 T73 T71 T69 T67 T65 T63 T61 T59 T57 T55 T53 T51 T49 T47 T45 T43 T41 T39 T37 T35 T33 T31 T29 T27 T25 T23 T21 T19 T17 T15 T13 T11 T9 T7">
    <cfRule type="colorScale" priority="159">
      <colorScale>
        <cfvo type="min"/>
        <cfvo type="max"/>
        <color theme="9" tint="0.79998168889431442"/>
        <color theme="9" tint="-0.249977111117893"/>
      </colorScale>
    </cfRule>
  </conditionalFormatting>
  <conditionalFormatting sqref="G7 G9 G11 G13 G19 G17 G15 G21 G23 G25 G27 G31 G29 G33 G35 G37 L7 L27 L9 L11 L13 L15 L17 L19 L21 L23 L25 L29 L31 L33 L35 L37 Q7 Q9 Q11 Q13 Q15 Q19 Q17 Q21 Q23 Q25 Q27 Q29 Q31 Q33 Q35 Q37 G41 G39 G43 G45 L43 L45 L41 L39 Q41 Q39 Q43 Q45 G47 G49 G51 L51 L49 L47 Q47 Q49 Q51 G103 G101 G99 G97 G95 G93 G91 G89 G87 G85 G83 G81 G79 G75 G77 G73 G71 G53 G55 G57 G59 G61 G63 G65 G67 G69 L53 L55 L57 L59 L63 L61 L65 L69 L67 Q55 Q53 Q57 Q61 Q59 Q63 Q65 Q67 Q69 Q71 Q73 Q75 Q77 Q79 Q81 Q83 Q85 Q87 L71 L77 L75 L73 L79 L81 L83 L85 L87 L103 L101 L99 L97 L95 L93 L91 L89 Q103 Q101 Q99 Q97 Q95 Q93 Q91 Q89 V7 V9 V11 V13 V15 V17 V19 V21 V23 V25 V27 V29 V31 V33 V35 V37 V39 V41 V43 V45 V47 V49 V51 V53 V55 V57 V59 V61 V63 V65 V67 V69 V71 V73 V75 V77 V79 V81 V83 V85 V87 V89 V91 V93 V95 V97 V99 V101 V103">
    <cfRule type="colorScale" priority="161">
      <colorScale>
        <cfvo type="min"/>
        <cfvo type="max"/>
        <color theme="4" tint="0.59999389629810485"/>
        <color theme="4" tint="-0.249977111117893"/>
      </colorScale>
    </cfRule>
  </conditionalFormatting>
  <pageMargins left="0.7" right="0.7" top="0.75" bottom="0.75" header="0.3" footer="0.3"/>
  <pageSetup paperSize="8" scale="42" fitToHeight="0" orientation="landscape" r:id="rId1"/>
  <ignoredErrors>
    <ignoredError sqref="E8 E10 E12 E16 E14 E18 E20 E24 E22 E26 E30 E28 E32 E36 E34 G8 G10 G12 G14 G16 G18 G20 G22 G24 G26 G28 G30 G32 G34 G36 G38 G40 G42 G44 E38 E40 E42 E44 E46 G46 J8 J10 J12 J14 J16 J18 J20 J22 J24 J26 J28 J30 J32 J34 J36 J38 J40 J42 J44 J46 L8 L10 L12 L14 L16 L18 L20 L22 L24 L26 L28 L30 L32 L34 L36 L38 L40 L42 L44 L46 O8 O10 O12 O14 O16 O18 O20 O22 O24 O26 O28 O30 O32 O34 O36 O38 O40 O42 O44 O46 Q46 Q44 Q42 Q40 Q38 Q36 Q34 Q32 Q30 Q28 Q26 Q24 Q22 Q20 Q18 Q16 Q14 Q12 Q10 Q8 T8 T10 T12 T14 T16 T18 T20 T22 T24 T28 T26 T30 T32 T34 T36 T38 T40 T42 T44 T46 V8 V10 V12 V14 V16 V18 V20 V22 V24 V26 V28 V30 V32 V34 V36 V38 V40 V42 V44 V46 E48 E50 E52 E54 E56 E58 E60 E62 E64 E66 E68 E70 G48 G50 G52 G54 G56 G58 G60 G62 G64 G66 G68 G70 G72 G74 G76 G78 G80 G82 G84 G86 G88 G90 G92 G94 E94 E92 E90 E88 E86 E84 E82 E80 E78 E76 E74 E72 J48 J50 J52 J54 J56 J58 J60 J62 J64 J66 J68 J70 J72 J74 J76 J78 J80 J84 J82 J86 J88 L48 L50 L52 L54 L56 L58 L60 L62 L64 L66 L68 L70 L72 L74 L76 L78 L80 O48 O50 O52 O54 O56 O58 O60 O62 O64 O66 O68 O70 O72 O74 O76 O78 O80 Q48 Q50 Q52 Q54 Q56 Q58 Q60 Q62 Q64 Q66 Q68 Q70 Q72 Q74 Q76 Q78 Q80 T48 T50 T52 T54 T56 T58 T60 T62 T64 T66 T68 T70 T72 T74 T76 T78 T80 V48 V50 V52 V54 V56 V58 V60 V62 V64 V66 V68 V70 V72 V74 V76 V78 V80 V82 V84 V86 V88 V90 V92 V94 V96 V98 V100 V102 T102 T100 T98 T96 T94 T92 T90 T88 T86 T84 T82 Q82 Q84 Q86 Q88 Q90 Q92 Q94 Q96 Q98 Q100 Q102 O102 O100 O98 O96 O94 O92 O90 O88 O86 O84 O82 L82 L84 L86 L88 L90 L92 L94 L96 L98 L100 L102 J102 J100 J98 J96 J94 J92 J90 G96 G98 G100 G102 E102 E100 E98 E96" formula="1"/>
  </ignoredErrors>
  <extLst>
    <ext xmlns:x14="http://schemas.microsoft.com/office/spreadsheetml/2009/9/main" uri="{78C0D931-6437-407d-A8EE-F0AAD7539E65}">
      <x14:conditionalFormattings>
        <x14:conditionalFormatting xmlns:xm="http://schemas.microsoft.com/office/excel/2006/main">
          <x14:cfRule type="containsText" priority="13" operator="containsText" id="{03479AF7-4A98-4164-8F5D-976E1CF5F177}">
            <xm:f>NOT(ISERROR(SEARCH("-",G7)))</xm:f>
            <xm:f>"-"</xm:f>
            <x14:dxf>
              <fill>
                <patternFill>
                  <bgColor theme="0" tint="-0.14996795556505021"/>
                </patternFill>
              </fill>
            </x14:dxf>
          </x14:cfRule>
          <xm:sqref>G7 G9 G11 G13 G19 G17 G15 G21 G23 G25 G27 G31 G29 G33 G35 G37 G41 G39 G43 G45 G47 G49 G51 G103 G101 G99 G97 G95 G93 G91 G89 G87 G85 G83 G81 G79 G75 G77 G73 G71 G53 G55 G57 G59 G61 G63 G65 G67 G69</xm:sqref>
        </x14:conditionalFormatting>
        <x14:conditionalFormatting xmlns:xm="http://schemas.microsoft.com/office/excel/2006/main">
          <x14:cfRule type="containsText" priority="7" operator="containsText" id="{7E4DF2BB-3EF9-4CD1-9C80-1B4AA5F0B889}">
            <xm:f>NOT(ISERROR(SEARCH("-",L7)))</xm:f>
            <xm:f>"-"</xm:f>
            <x14:dxf>
              <fill>
                <patternFill>
                  <bgColor theme="0" tint="-0.14996795556505021"/>
                </patternFill>
              </fill>
            </x14:dxf>
          </x14:cfRule>
          <xm:sqref>L7 L27 L9 L11 L13 L15 L17 L19 L21 L23 L25 L29 L31 L33 L35 L37 L43 L45 L41 L39 L51 L49 L47 L53 L55 L57 L59 L63 L61 L65 L69 L67 L71 L77 L75 L73 L79 L81 L83 L85 L87 L103 L101 L99 L97 L95 L93 L91 L89</xm:sqref>
        </x14:conditionalFormatting>
        <x14:conditionalFormatting xmlns:xm="http://schemas.microsoft.com/office/excel/2006/main">
          <x14:cfRule type="containsText" priority="5" operator="containsText" id="{819166B5-2D65-4C39-98C2-11E73C96C032}">
            <xm:f>NOT(ISERROR(SEARCH("-",Q7)))</xm:f>
            <xm:f>"-"</xm:f>
            <x14:dxf>
              <fill>
                <patternFill>
                  <bgColor theme="0" tint="-0.14996795556505021"/>
                </patternFill>
              </fill>
            </x14:dxf>
          </x14:cfRule>
          <xm:sqref>Q7 Q9 Q11 Q13 Q15 Q19 Q17 Q21 Q23 Q25 Q27 Q29 Q31 Q33 Q35 Q37 Q41 Q39 Q43 Q45 Q47 Q49 Q51 Q55 Q53 Q57 Q61 Q59 Q63 Q65 Q67 Q69 Q71 Q73 Q75 Q77 Q79 Q81 Q83 Q85 Q87 Q103 Q101 Q99 Q97 Q95 Q93 Q91 Q89</xm:sqref>
        </x14:conditionalFormatting>
        <x14:conditionalFormatting xmlns:xm="http://schemas.microsoft.com/office/excel/2006/main">
          <x14:cfRule type="containsText" priority="3" operator="containsText" id="{1C2E4B10-1926-4CB2-A1FA-840918CE7D06}">
            <xm:f>NOT(ISERROR(SEARCH("-",V7)))</xm:f>
            <xm:f>"-"</xm:f>
            <x14:dxf>
              <fill>
                <patternFill>
                  <bgColor theme="0" tint="-0.14996795556505021"/>
                </patternFill>
              </fill>
            </x14:dxf>
          </x14:cfRule>
          <xm:sqref>V7 V9 V11 V13 V15 V17 V19 V21 V23 V25 V27 V29 V31 V33 V35 V37 V39 V41 V43 V45 V47 V49 V51 V53 V55 V57 V59 V61 V63 V65 V67 V69 V71 V73 V75 V77 V79 V81 V83 V85 V87 V89 V91 V93 V95 V97 V99 V101 V103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sheetPr>
  <dimension ref="A1:H10"/>
  <sheetViews>
    <sheetView workbookViewId="0">
      <selection activeCell="D18" sqref="D18"/>
    </sheetView>
  </sheetViews>
  <sheetFormatPr defaultRowHeight="15" x14ac:dyDescent="0.25"/>
  <cols>
    <col min="1" max="1" width="30.28515625" style="47" customWidth="1"/>
    <col min="2" max="2" width="16.5703125" style="47" bestFit="1" customWidth="1"/>
    <col min="3" max="3" width="23" style="47" bestFit="1" customWidth="1"/>
    <col min="4" max="4" width="20.140625" style="47" bestFit="1" customWidth="1"/>
    <col min="5" max="5" width="13.140625" style="47" customWidth="1"/>
    <col min="6" max="6" width="14.42578125" style="47" bestFit="1" customWidth="1"/>
    <col min="7" max="7" width="15.28515625" style="47" bestFit="1" customWidth="1"/>
    <col min="8" max="8" width="16.140625" style="47" customWidth="1"/>
    <col min="9" max="9" width="11.140625" style="47" bestFit="1" customWidth="1"/>
    <col min="10" max="16384" width="9.140625" style="47"/>
  </cols>
  <sheetData>
    <row r="1" spans="1:8" x14ac:dyDescent="0.25">
      <c r="B1" s="47" t="s">
        <v>137</v>
      </c>
      <c r="C1" s="47" t="s">
        <v>138</v>
      </c>
      <c r="D1" s="47" t="s">
        <v>83</v>
      </c>
      <c r="E1" s="47" t="s">
        <v>83</v>
      </c>
      <c r="F1" s="47" t="s">
        <v>83</v>
      </c>
      <c r="G1" s="47" t="s">
        <v>83</v>
      </c>
      <c r="H1" s="47" t="s">
        <v>83</v>
      </c>
    </row>
    <row r="2" spans="1:8" ht="60" x14ac:dyDescent="0.25">
      <c r="B2" s="47" t="s">
        <v>83</v>
      </c>
      <c r="C2" s="47" t="s">
        <v>83</v>
      </c>
      <c r="D2" s="49" t="s">
        <v>0</v>
      </c>
      <c r="E2" s="49" t="s">
        <v>1</v>
      </c>
      <c r="F2" s="49" t="s">
        <v>2</v>
      </c>
      <c r="G2" s="49" t="s">
        <v>3</v>
      </c>
      <c r="H2" s="50" t="s">
        <v>143</v>
      </c>
    </row>
    <row r="3" spans="1:8" x14ac:dyDescent="0.25">
      <c r="B3" s="47" t="s">
        <v>85</v>
      </c>
      <c r="C3" s="47" t="s">
        <v>83</v>
      </c>
      <c r="D3" s="47" t="s">
        <v>65</v>
      </c>
      <c r="E3" s="47" t="s">
        <v>83</v>
      </c>
      <c r="F3" s="47" t="s">
        <v>83</v>
      </c>
      <c r="G3" s="47" t="s">
        <v>83</v>
      </c>
      <c r="H3" s="47" t="s">
        <v>83</v>
      </c>
    </row>
    <row r="4" spans="1:8" x14ac:dyDescent="0.25">
      <c r="B4" s="47" t="s">
        <v>136</v>
      </c>
      <c r="C4" s="47" t="s">
        <v>66</v>
      </c>
      <c r="D4" s="47" t="s">
        <v>68</v>
      </c>
      <c r="E4" s="47" t="s">
        <v>69</v>
      </c>
      <c r="F4" s="47" t="s">
        <v>70</v>
      </c>
      <c r="G4" s="47" t="s">
        <v>71</v>
      </c>
      <c r="H4" s="47" t="s">
        <v>72</v>
      </c>
    </row>
    <row r="5" spans="1:8" x14ac:dyDescent="0.25">
      <c r="A5" s="48" t="str">
        <f>CONCATENATE(B5,C5)</f>
        <v>LondonMalignant</v>
      </c>
      <c r="B5" s="47" t="s">
        <v>135</v>
      </c>
      <c r="C5" s="47" t="s">
        <v>66</v>
      </c>
      <c r="D5" s="47">
        <v>46800</v>
      </c>
      <c r="E5" s="47">
        <v>1605</v>
      </c>
      <c r="F5" s="47">
        <v>1255</v>
      </c>
      <c r="G5" s="47">
        <v>6007</v>
      </c>
      <c r="H5" s="47">
        <v>55667</v>
      </c>
    </row>
    <row r="6" spans="1:8" x14ac:dyDescent="0.25">
      <c r="A6" s="48" t="str">
        <f t="shared" ref="A6:A7" si="0">CONCATENATE(B6,C6)</f>
        <v>LondonNon-malignant</v>
      </c>
      <c r="B6" s="47" t="s">
        <v>135</v>
      </c>
      <c r="C6" s="47" t="s">
        <v>73</v>
      </c>
      <c r="D6" s="47">
        <v>1154</v>
      </c>
      <c r="E6" s="47">
        <v>34</v>
      </c>
      <c r="F6" s="47">
        <v>80</v>
      </c>
      <c r="G6" s="47">
        <v>475</v>
      </c>
      <c r="H6" s="47">
        <v>1743</v>
      </c>
    </row>
    <row r="7" spans="1:8" x14ac:dyDescent="0.25">
      <c r="A7" s="48" t="str">
        <f t="shared" si="0"/>
        <v>London Total</v>
      </c>
      <c r="B7" s="47" t="s">
        <v>139</v>
      </c>
      <c r="C7" s="47" t="s">
        <v>83</v>
      </c>
      <c r="D7" s="47">
        <v>47954</v>
      </c>
      <c r="E7" s="47">
        <v>1639</v>
      </c>
      <c r="F7" s="47">
        <v>1335</v>
      </c>
      <c r="G7" s="47">
        <v>6482</v>
      </c>
      <c r="H7" s="47">
        <v>57410</v>
      </c>
    </row>
    <row r="8" spans="1:8" x14ac:dyDescent="0.25">
      <c r="A8" s="48"/>
    </row>
    <row r="9" spans="1:8" x14ac:dyDescent="0.25">
      <c r="A9" s="48"/>
    </row>
    <row r="10" spans="1:8" x14ac:dyDescent="0.25">
      <c r="A10" s="4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59999389629810485"/>
  </sheetPr>
  <dimension ref="A1:H102"/>
  <sheetViews>
    <sheetView topLeftCell="A28" workbookViewId="0">
      <selection activeCell="A54" sqref="A54:H102"/>
    </sheetView>
  </sheetViews>
  <sheetFormatPr defaultRowHeight="15" x14ac:dyDescent="0.25"/>
  <cols>
    <col min="1" max="1" width="44.5703125" style="47" customWidth="1"/>
    <col min="2" max="2" width="18.5703125" style="47" customWidth="1"/>
    <col min="3" max="3" width="25.7109375" style="47" customWidth="1"/>
    <col min="4" max="4" width="21.140625" style="47" bestFit="1" customWidth="1"/>
    <col min="5" max="5" width="10.7109375" style="47" bestFit="1" customWidth="1"/>
    <col min="6" max="6" width="19.5703125" style="47" bestFit="1" customWidth="1"/>
    <col min="7" max="7" width="21.140625" style="47" bestFit="1" customWidth="1"/>
    <col min="8" max="8" width="28" style="47" bestFit="1" customWidth="1"/>
    <col min="9" max="16384" width="9.140625" style="47"/>
  </cols>
  <sheetData>
    <row r="1" spans="1:8" x14ac:dyDescent="0.25">
      <c r="B1" s="47" t="s">
        <v>137</v>
      </c>
      <c r="C1" s="47" t="s">
        <v>138</v>
      </c>
      <c r="D1" s="47" t="s">
        <v>83</v>
      </c>
      <c r="E1" s="47" t="s">
        <v>83</v>
      </c>
      <c r="F1" s="47" t="s">
        <v>83</v>
      </c>
      <c r="G1" s="47" t="s">
        <v>83</v>
      </c>
      <c r="H1" s="47" t="s">
        <v>83</v>
      </c>
    </row>
    <row r="2" spans="1:8" ht="75" x14ac:dyDescent="0.25">
      <c r="B2" s="47" t="s">
        <v>83</v>
      </c>
      <c r="C2" s="47" t="s">
        <v>83</v>
      </c>
      <c r="D2" s="49" t="s">
        <v>0</v>
      </c>
      <c r="E2" s="49" t="s">
        <v>1</v>
      </c>
      <c r="F2" s="49" t="s">
        <v>2</v>
      </c>
      <c r="G2" s="49" t="s">
        <v>3</v>
      </c>
      <c r="H2" s="50" t="s">
        <v>143</v>
      </c>
    </row>
    <row r="3" spans="1:8" x14ac:dyDescent="0.25">
      <c r="B3" s="47" t="s">
        <v>85</v>
      </c>
      <c r="D3" s="47" t="s">
        <v>65</v>
      </c>
    </row>
    <row r="4" spans="1:8" x14ac:dyDescent="0.25">
      <c r="B4" s="47" t="s">
        <v>136</v>
      </c>
      <c r="C4" s="47" t="s">
        <v>67</v>
      </c>
      <c r="D4" s="47" t="s">
        <v>68</v>
      </c>
      <c r="E4" s="47" t="s">
        <v>69</v>
      </c>
      <c r="F4" s="47" t="s">
        <v>70</v>
      </c>
      <c r="G4" s="47" t="s">
        <v>71</v>
      </c>
      <c r="H4" s="47" t="s">
        <v>72</v>
      </c>
    </row>
    <row r="5" spans="1:8" x14ac:dyDescent="0.25">
      <c r="A5" s="48" t="str">
        <f>CONCATENATE(B5,C5)</f>
        <v>LondonBiliary tract cancer</v>
      </c>
      <c r="B5" s="47" t="s">
        <v>135</v>
      </c>
      <c r="C5" s="47" t="s">
        <v>38</v>
      </c>
      <c r="D5" s="47">
        <v>828</v>
      </c>
      <c r="E5" s="47">
        <v>37</v>
      </c>
      <c r="F5" s="47">
        <v>23</v>
      </c>
      <c r="G5" s="47">
        <v>60</v>
      </c>
      <c r="H5" s="47">
        <v>948</v>
      </c>
    </row>
    <row r="6" spans="1:8" x14ac:dyDescent="0.25">
      <c r="A6" s="48" t="str">
        <f t="shared" ref="A6:A53" si="0">CONCATENATE(B6,C6)</f>
        <v>LondonBladder</v>
      </c>
      <c r="B6" s="47" t="s">
        <v>135</v>
      </c>
      <c r="C6" s="47" t="s">
        <v>14</v>
      </c>
      <c r="D6" s="47">
        <v>1307</v>
      </c>
      <c r="E6" s="47">
        <v>22</v>
      </c>
      <c r="F6" s="47">
        <v>36</v>
      </c>
      <c r="G6" s="47">
        <v>234</v>
      </c>
      <c r="H6" s="47">
        <v>1599</v>
      </c>
    </row>
    <row r="7" spans="1:8" x14ac:dyDescent="0.25">
      <c r="A7" s="48" t="str">
        <f t="shared" si="0"/>
        <v>LondonBladder (in-situ)</v>
      </c>
      <c r="B7" s="47" t="s">
        <v>135</v>
      </c>
      <c r="C7" s="47" t="s">
        <v>94</v>
      </c>
      <c r="D7" s="47">
        <v>309</v>
      </c>
      <c r="E7" s="127" t="s">
        <v>259</v>
      </c>
      <c r="F7" s="127" t="s">
        <v>259</v>
      </c>
      <c r="G7" s="47">
        <v>122</v>
      </c>
      <c r="H7" s="47">
        <v>452</v>
      </c>
    </row>
    <row r="8" spans="1:8" x14ac:dyDescent="0.25">
      <c r="A8" s="48" t="str">
        <f t="shared" si="0"/>
        <v>LondonBrain</v>
      </c>
      <c r="B8" s="47" t="s">
        <v>135</v>
      </c>
      <c r="C8" s="47" t="s">
        <v>15</v>
      </c>
      <c r="D8" s="47">
        <v>1799</v>
      </c>
      <c r="E8" s="47">
        <v>74</v>
      </c>
      <c r="F8" s="47">
        <v>66</v>
      </c>
      <c r="G8" s="47">
        <v>408</v>
      </c>
      <c r="H8" s="47">
        <v>2347</v>
      </c>
    </row>
    <row r="9" spans="1:8" x14ac:dyDescent="0.25">
      <c r="A9" s="48" t="str">
        <f t="shared" si="0"/>
        <v>LondonBreast</v>
      </c>
      <c r="B9" s="47" t="s">
        <v>135</v>
      </c>
      <c r="C9" s="47" t="s">
        <v>18</v>
      </c>
      <c r="D9" s="47">
        <v>1644</v>
      </c>
      <c r="E9" s="47">
        <v>41</v>
      </c>
      <c r="F9" s="47">
        <v>48</v>
      </c>
      <c r="G9" s="47">
        <v>223</v>
      </c>
      <c r="H9" s="47">
        <v>1956</v>
      </c>
    </row>
    <row r="10" spans="1:8" x14ac:dyDescent="0.25">
      <c r="A10" s="48" t="str">
        <f t="shared" si="0"/>
        <v>LondonBreast (in-situ)</v>
      </c>
      <c r="B10" s="47" t="s">
        <v>135</v>
      </c>
      <c r="C10" s="47" t="s">
        <v>19</v>
      </c>
      <c r="D10" s="47">
        <v>22</v>
      </c>
      <c r="E10" s="47" t="s">
        <v>259</v>
      </c>
      <c r="F10" s="47" t="s">
        <v>259</v>
      </c>
      <c r="G10" s="47">
        <v>20</v>
      </c>
      <c r="H10" s="47">
        <v>49</v>
      </c>
    </row>
    <row r="11" spans="1:8" x14ac:dyDescent="0.25">
      <c r="A11" s="48" t="str">
        <f t="shared" si="0"/>
        <v>LondonCancer of Unknown Primary</v>
      </c>
      <c r="B11" s="47" t="s">
        <v>135</v>
      </c>
      <c r="C11" s="47" t="s">
        <v>20</v>
      </c>
      <c r="D11" s="47">
        <v>3459</v>
      </c>
      <c r="E11" s="47">
        <v>130</v>
      </c>
      <c r="F11" s="47">
        <v>49</v>
      </c>
      <c r="G11" s="47">
        <v>210</v>
      </c>
      <c r="H11" s="47">
        <v>3848</v>
      </c>
    </row>
    <row r="12" spans="1:8" x14ac:dyDescent="0.25">
      <c r="A12" s="48" t="str">
        <f t="shared" si="0"/>
        <v>LondonCervix</v>
      </c>
      <c r="B12" s="47" t="s">
        <v>135</v>
      </c>
      <c r="C12" s="47" t="s">
        <v>21</v>
      </c>
      <c r="D12" s="47">
        <v>213</v>
      </c>
      <c r="E12" s="47" t="s">
        <v>259</v>
      </c>
      <c r="F12" s="47" t="s">
        <v>259</v>
      </c>
      <c r="G12" s="47">
        <v>46</v>
      </c>
      <c r="H12" s="47">
        <v>270</v>
      </c>
    </row>
    <row r="13" spans="1:8" x14ac:dyDescent="0.25">
      <c r="A13" s="48" t="str">
        <f t="shared" si="0"/>
        <v>LondonCervix (in-situ)</v>
      </c>
      <c r="B13" s="47" t="s">
        <v>135</v>
      </c>
      <c r="C13" s="47" t="s">
        <v>22</v>
      </c>
      <c r="D13" s="47">
        <v>156</v>
      </c>
      <c r="E13" s="47" t="s">
        <v>259</v>
      </c>
      <c r="F13" s="47" t="s">
        <v>259</v>
      </c>
      <c r="G13" s="47">
        <v>103</v>
      </c>
      <c r="H13" s="47">
        <v>287</v>
      </c>
    </row>
    <row r="14" spans="1:8" x14ac:dyDescent="0.25">
      <c r="A14" s="48" t="str">
        <f t="shared" si="0"/>
        <v>LondonCNS unspecified/unknown</v>
      </c>
      <c r="B14" s="47" t="s">
        <v>135</v>
      </c>
      <c r="C14" s="47" t="s">
        <v>89</v>
      </c>
      <c r="D14" s="47" t="s">
        <v>259</v>
      </c>
      <c r="E14" s="47">
        <v>0</v>
      </c>
      <c r="F14" s="47">
        <v>0</v>
      </c>
      <c r="G14" s="47" t="s">
        <v>259</v>
      </c>
      <c r="H14" s="47" t="s">
        <v>259</v>
      </c>
    </row>
    <row r="15" spans="1:8" x14ac:dyDescent="0.25">
      <c r="A15" s="48" t="str">
        <f t="shared" si="0"/>
        <v>LondonColorectal</v>
      </c>
      <c r="B15" s="47" t="s">
        <v>135</v>
      </c>
      <c r="C15" s="47" t="s">
        <v>23</v>
      </c>
      <c r="D15" s="47">
        <v>6544</v>
      </c>
      <c r="E15" s="47">
        <v>194</v>
      </c>
      <c r="F15" s="47">
        <v>100</v>
      </c>
      <c r="G15" s="47">
        <v>435</v>
      </c>
      <c r="H15" s="47">
        <v>7273</v>
      </c>
    </row>
    <row r="16" spans="1:8" x14ac:dyDescent="0.25">
      <c r="A16" s="48" t="str">
        <f t="shared" si="0"/>
        <v>LondonHead and neck – Larynx</v>
      </c>
      <c r="B16" s="47" t="s">
        <v>135</v>
      </c>
      <c r="C16" s="47" t="s">
        <v>62</v>
      </c>
      <c r="D16" s="47">
        <v>201</v>
      </c>
      <c r="E16" s="47" t="s">
        <v>259</v>
      </c>
      <c r="F16" s="47" t="s">
        <v>259</v>
      </c>
      <c r="G16" s="47">
        <v>58</v>
      </c>
      <c r="H16" s="47">
        <v>270</v>
      </c>
    </row>
    <row r="17" spans="1:8" x14ac:dyDescent="0.25">
      <c r="A17" s="48" t="str">
        <f t="shared" si="0"/>
        <v>LondonHead and Neck - non specific</v>
      </c>
      <c r="B17" s="47" t="s">
        <v>135</v>
      </c>
      <c r="C17" s="47" t="s">
        <v>27</v>
      </c>
      <c r="D17" s="47">
        <v>53</v>
      </c>
      <c r="E17" s="47" t="s">
        <v>259</v>
      </c>
      <c r="F17" s="47" t="s">
        <v>259</v>
      </c>
      <c r="G17" s="47">
        <v>18</v>
      </c>
      <c r="H17" s="47">
        <v>75</v>
      </c>
    </row>
    <row r="18" spans="1:8" x14ac:dyDescent="0.25">
      <c r="A18" s="48" t="str">
        <f t="shared" si="0"/>
        <v>LondonHead and neck - Oral cavity</v>
      </c>
      <c r="B18" s="47" t="s">
        <v>135</v>
      </c>
      <c r="C18" s="47" t="s">
        <v>24</v>
      </c>
      <c r="D18" s="47">
        <v>123</v>
      </c>
      <c r="E18" s="47" t="s">
        <v>259</v>
      </c>
      <c r="F18" s="47" t="s">
        <v>259</v>
      </c>
      <c r="G18" s="47">
        <v>98</v>
      </c>
      <c r="H18" s="47">
        <v>244</v>
      </c>
    </row>
    <row r="19" spans="1:8" x14ac:dyDescent="0.25">
      <c r="A19" s="48" t="str">
        <f t="shared" si="0"/>
        <v>LondonHead and neck - Oropharynx</v>
      </c>
      <c r="B19" s="47" t="s">
        <v>135</v>
      </c>
      <c r="C19" s="47" t="s">
        <v>25</v>
      </c>
      <c r="D19" s="47">
        <v>91</v>
      </c>
      <c r="E19" s="47" t="s">
        <v>259</v>
      </c>
      <c r="F19" s="47" t="s">
        <v>259</v>
      </c>
      <c r="G19" s="47">
        <v>32</v>
      </c>
      <c r="H19" s="47">
        <v>134</v>
      </c>
    </row>
    <row r="20" spans="1:8" x14ac:dyDescent="0.25">
      <c r="A20" s="48" t="str">
        <f t="shared" si="0"/>
        <v>LondonHead and neck - Other (excl. oral cavity, oropharynx, larynx &amp; thyroid)</v>
      </c>
      <c r="B20" s="47" t="s">
        <v>135</v>
      </c>
      <c r="C20" s="47" t="s">
        <v>28</v>
      </c>
      <c r="D20" s="47">
        <v>114</v>
      </c>
      <c r="E20" s="47" t="s">
        <v>259</v>
      </c>
      <c r="F20" s="47" t="s">
        <v>259</v>
      </c>
      <c r="G20" s="47">
        <v>53</v>
      </c>
      <c r="H20" s="47">
        <v>182</v>
      </c>
    </row>
    <row r="21" spans="1:8" x14ac:dyDescent="0.25">
      <c r="A21" s="48" t="str">
        <f t="shared" si="0"/>
        <v>LondonHead and neck – Thyroid</v>
      </c>
      <c r="B21" s="47" t="s">
        <v>135</v>
      </c>
      <c r="C21" s="47" t="s">
        <v>26</v>
      </c>
      <c r="D21" s="47">
        <v>149</v>
      </c>
      <c r="E21" s="47" t="s">
        <v>259</v>
      </c>
      <c r="F21" s="47" t="s">
        <v>259</v>
      </c>
      <c r="G21" s="47">
        <v>70</v>
      </c>
      <c r="H21" s="47">
        <v>230</v>
      </c>
    </row>
    <row r="22" spans="1:8" x14ac:dyDescent="0.25">
      <c r="A22" s="48" t="str">
        <f t="shared" si="0"/>
        <v>LondonHodgkin lymphoma</v>
      </c>
      <c r="B22" s="47" t="s">
        <v>135</v>
      </c>
      <c r="C22" s="47" t="s">
        <v>29</v>
      </c>
      <c r="D22" s="47">
        <v>257</v>
      </c>
      <c r="E22" s="47">
        <v>14</v>
      </c>
      <c r="F22" s="47">
        <v>6</v>
      </c>
      <c r="G22" s="47">
        <v>72</v>
      </c>
      <c r="H22" s="47">
        <v>349</v>
      </c>
    </row>
    <row r="23" spans="1:8" x14ac:dyDescent="0.25">
      <c r="A23" s="48" t="str">
        <f t="shared" si="0"/>
        <v>LondonIntracranial endocrine</v>
      </c>
      <c r="B23" s="47" t="s">
        <v>135</v>
      </c>
      <c r="C23" s="47" t="s">
        <v>92</v>
      </c>
      <c r="D23" s="47">
        <v>24</v>
      </c>
      <c r="E23" s="47" t="s">
        <v>259</v>
      </c>
      <c r="F23" s="47" t="s">
        <v>259</v>
      </c>
      <c r="G23" s="47">
        <v>10</v>
      </c>
      <c r="H23" s="47">
        <v>41</v>
      </c>
    </row>
    <row r="24" spans="1:8" x14ac:dyDescent="0.25">
      <c r="A24" s="48" t="str">
        <f t="shared" si="0"/>
        <v>LondonKidney</v>
      </c>
      <c r="B24" s="47" t="s">
        <v>135</v>
      </c>
      <c r="C24" s="47" t="s">
        <v>31</v>
      </c>
      <c r="D24" s="47">
        <v>1042</v>
      </c>
      <c r="E24" s="47">
        <v>23</v>
      </c>
      <c r="F24" s="47">
        <v>35</v>
      </c>
      <c r="G24" s="47">
        <v>219</v>
      </c>
      <c r="H24" s="47">
        <v>1319</v>
      </c>
    </row>
    <row r="25" spans="1:8" x14ac:dyDescent="0.25">
      <c r="A25" s="48" t="str">
        <f t="shared" si="0"/>
        <v>LondonLeukaemia: acute myeloid</v>
      </c>
      <c r="B25" s="47" t="s">
        <v>135</v>
      </c>
      <c r="C25" s="47" t="s">
        <v>33</v>
      </c>
      <c r="D25" s="47">
        <v>996</v>
      </c>
      <c r="E25" s="47">
        <v>49</v>
      </c>
      <c r="F25" s="47">
        <v>37</v>
      </c>
      <c r="G25" s="47">
        <v>149</v>
      </c>
      <c r="H25" s="47">
        <v>1231</v>
      </c>
    </row>
    <row r="26" spans="1:8" x14ac:dyDescent="0.25">
      <c r="A26" s="48" t="str">
        <f t="shared" si="0"/>
        <v>LondonLeukaemia: chronic lymphocytic</v>
      </c>
      <c r="B26" s="47" t="s">
        <v>135</v>
      </c>
      <c r="C26" s="47" t="s">
        <v>34</v>
      </c>
      <c r="D26" s="47">
        <v>345</v>
      </c>
      <c r="E26" s="47">
        <v>15</v>
      </c>
      <c r="F26" s="47">
        <v>6</v>
      </c>
      <c r="G26" s="47">
        <v>42</v>
      </c>
      <c r="H26" s="47">
        <v>408</v>
      </c>
    </row>
    <row r="27" spans="1:8" x14ac:dyDescent="0.25">
      <c r="A27" s="48" t="str">
        <f t="shared" si="0"/>
        <v>LondonLeukaemia: other (all excluding AML and CLL)</v>
      </c>
      <c r="B27" s="47" t="s">
        <v>135</v>
      </c>
      <c r="C27" s="47" t="s">
        <v>35</v>
      </c>
      <c r="D27" s="47">
        <v>431</v>
      </c>
      <c r="E27" s="47">
        <v>18</v>
      </c>
      <c r="F27" s="47">
        <v>48</v>
      </c>
      <c r="G27" s="47">
        <v>123</v>
      </c>
      <c r="H27" s="47">
        <v>620</v>
      </c>
    </row>
    <row r="28" spans="1:8" x14ac:dyDescent="0.25">
      <c r="A28" s="48" t="str">
        <f t="shared" si="0"/>
        <v>LondonLiver (excl intrahepatic bile duct)</v>
      </c>
      <c r="B28" s="47" t="s">
        <v>135</v>
      </c>
      <c r="C28" s="47" t="s">
        <v>37</v>
      </c>
      <c r="D28" s="47">
        <v>887</v>
      </c>
      <c r="E28" s="47">
        <v>38</v>
      </c>
      <c r="F28" s="47">
        <v>12</v>
      </c>
      <c r="G28" s="47">
        <v>119</v>
      </c>
      <c r="H28" s="47">
        <v>1056</v>
      </c>
    </row>
    <row r="29" spans="1:8" x14ac:dyDescent="0.25">
      <c r="A29" s="48" t="str">
        <f t="shared" si="0"/>
        <v>LondonLung</v>
      </c>
      <c r="B29" s="47" t="s">
        <v>135</v>
      </c>
      <c r="C29" s="47" t="s">
        <v>39</v>
      </c>
      <c r="D29" s="47">
        <v>10276</v>
      </c>
      <c r="E29" s="47">
        <v>319</v>
      </c>
      <c r="F29" s="47">
        <v>222</v>
      </c>
      <c r="G29" s="47">
        <v>1003</v>
      </c>
      <c r="H29" s="47">
        <v>11820</v>
      </c>
    </row>
    <row r="30" spans="1:8" x14ac:dyDescent="0.25">
      <c r="A30" s="48" t="str">
        <f t="shared" si="0"/>
        <v>LondonMelanoma</v>
      </c>
      <c r="B30" s="47" t="s">
        <v>135</v>
      </c>
      <c r="C30" s="47" t="s">
        <v>40</v>
      </c>
      <c r="D30" s="47">
        <v>197</v>
      </c>
      <c r="E30" s="47">
        <v>5</v>
      </c>
      <c r="F30" s="47">
        <v>15</v>
      </c>
      <c r="G30" s="47">
        <v>50</v>
      </c>
      <c r="H30" s="47">
        <v>267</v>
      </c>
    </row>
    <row r="31" spans="1:8" x14ac:dyDescent="0.25">
      <c r="A31" s="48" t="str">
        <f t="shared" si="0"/>
        <v>LondonMeninges</v>
      </c>
      <c r="B31" s="47" t="s">
        <v>135</v>
      </c>
      <c r="C31" s="47" t="s">
        <v>16</v>
      </c>
      <c r="D31" s="47">
        <v>432</v>
      </c>
      <c r="E31" s="47">
        <v>18</v>
      </c>
      <c r="F31" s="47">
        <v>23</v>
      </c>
      <c r="G31" s="47">
        <v>132</v>
      </c>
      <c r="H31" s="47">
        <v>605</v>
      </c>
    </row>
    <row r="32" spans="1:8" x14ac:dyDescent="0.25">
      <c r="A32" s="48" t="str">
        <f t="shared" si="0"/>
        <v>LondonMesothelioma</v>
      </c>
      <c r="B32" s="47" t="s">
        <v>135</v>
      </c>
      <c r="C32" s="47" t="s">
        <v>41</v>
      </c>
      <c r="D32" s="47">
        <v>563</v>
      </c>
      <c r="E32" s="47">
        <v>32</v>
      </c>
      <c r="F32" s="47">
        <v>12</v>
      </c>
      <c r="G32" s="47">
        <v>87</v>
      </c>
      <c r="H32" s="47">
        <v>694</v>
      </c>
    </row>
    <row r="33" spans="1:8" x14ac:dyDescent="0.25">
      <c r="A33" s="48" t="str">
        <f t="shared" si="0"/>
        <v>LondonMultiple myeloma</v>
      </c>
      <c r="B33" s="47" t="s">
        <v>135</v>
      </c>
      <c r="C33" s="47" t="s">
        <v>42</v>
      </c>
      <c r="D33" s="47">
        <v>1156</v>
      </c>
      <c r="E33" s="47">
        <v>51</v>
      </c>
      <c r="F33" s="47">
        <v>24</v>
      </c>
      <c r="G33" s="47">
        <v>204</v>
      </c>
      <c r="H33" s="47">
        <v>1435</v>
      </c>
    </row>
    <row r="34" spans="1:8" x14ac:dyDescent="0.25">
      <c r="A34" s="48" t="str">
        <f t="shared" si="0"/>
        <v>LondonNon-Hodgkin lymphoma</v>
      </c>
      <c r="B34" s="47" t="s">
        <v>135</v>
      </c>
      <c r="C34" s="47" t="s">
        <v>30</v>
      </c>
      <c r="D34" s="47">
        <v>2169</v>
      </c>
      <c r="E34" s="47">
        <v>82</v>
      </c>
      <c r="F34" s="47">
        <v>75</v>
      </c>
      <c r="G34" s="47">
        <v>379</v>
      </c>
      <c r="H34" s="47">
        <v>2705</v>
      </c>
    </row>
    <row r="35" spans="1:8" x14ac:dyDescent="0.25">
      <c r="A35" s="48" t="str">
        <f t="shared" si="0"/>
        <v>LondonOesophagus</v>
      </c>
      <c r="B35" s="47" t="s">
        <v>135</v>
      </c>
      <c r="C35" s="47" t="s">
        <v>43</v>
      </c>
      <c r="D35" s="47">
        <v>1141</v>
      </c>
      <c r="E35" s="47">
        <v>34</v>
      </c>
      <c r="F35" s="47">
        <v>16</v>
      </c>
      <c r="G35" s="47">
        <v>85</v>
      </c>
      <c r="H35" s="47">
        <v>1276</v>
      </c>
    </row>
    <row r="36" spans="1:8" x14ac:dyDescent="0.25">
      <c r="A36" s="48" t="str">
        <f t="shared" si="0"/>
        <v>LondonOther and unspecified urinary</v>
      </c>
      <c r="B36" s="47" t="s">
        <v>135</v>
      </c>
      <c r="C36" s="47" t="s">
        <v>32</v>
      </c>
      <c r="D36" s="47">
        <v>133</v>
      </c>
      <c r="E36" s="47" t="s">
        <v>259</v>
      </c>
      <c r="F36" s="47" t="s">
        <v>259</v>
      </c>
      <c r="G36" s="47">
        <v>29</v>
      </c>
      <c r="H36" s="47">
        <v>168</v>
      </c>
    </row>
    <row r="37" spans="1:8" x14ac:dyDescent="0.25">
      <c r="A37" s="48" t="str">
        <f t="shared" si="0"/>
        <v>LondonOther CNS and intracranial tumours</v>
      </c>
      <c r="B37" s="47" t="s">
        <v>135</v>
      </c>
      <c r="C37" s="47" t="s">
        <v>17</v>
      </c>
      <c r="D37" s="47">
        <v>97</v>
      </c>
      <c r="E37" s="47">
        <v>5</v>
      </c>
      <c r="F37" s="47">
        <v>6</v>
      </c>
      <c r="G37" s="47">
        <v>63</v>
      </c>
      <c r="H37" s="47">
        <v>171</v>
      </c>
    </row>
    <row r="38" spans="1:8" x14ac:dyDescent="0.25">
      <c r="A38" s="48" t="str">
        <f t="shared" si="0"/>
        <v>LondonOther haematological malignancies</v>
      </c>
      <c r="B38" s="47" t="s">
        <v>135</v>
      </c>
      <c r="C38" s="47" t="s">
        <v>36</v>
      </c>
      <c r="D38" s="47">
        <v>335</v>
      </c>
      <c r="E38" s="47">
        <v>12</v>
      </c>
      <c r="F38" s="47">
        <v>16</v>
      </c>
      <c r="G38" s="47">
        <v>49</v>
      </c>
      <c r="H38" s="47">
        <v>412</v>
      </c>
    </row>
    <row r="39" spans="1:8" x14ac:dyDescent="0.25">
      <c r="A39" s="48" t="str">
        <f t="shared" si="0"/>
        <v>LondonOther malignant neoplasms</v>
      </c>
      <c r="B39" s="47" t="s">
        <v>135</v>
      </c>
      <c r="C39" s="47" t="s">
        <v>44</v>
      </c>
      <c r="D39" s="47">
        <v>874</v>
      </c>
      <c r="E39" s="47">
        <v>34</v>
      </c>
      <c r="F39" s="47">
        <v>29</v>
      </c>
      <c r="G39" s="47">
        <v>167</v>
      </c>
      <c r="H39" s="47">
        <v>1104</v>
      </c>
    </row>
    <row r="40" spans="1:8" x14ac:dyDescent="0.25">
      <c r="A40" s="48" t="str">
        <f t="shared" si="0"/>
        <v>LondonOvary</v>
      </c>
      <c r="B40" s="47" t="s">
        <v>135</v>
      </c>
      <c r="C40" s="47" t="s">
        <v>45</v>
      </c>
      <c r="D40" s="47">
        <v>1242</v>
      </c>
      <c r="E40" s="47">
        <v>44</v>
      </c>
      <c r="F40" s="47">
        <v>49</v>
      </c>
      <c r="G40" s="47">
        <v>180</v>
      </c>
      <c r="H40" s="47">
        <v>1515</v>
      </c>
    </row>
    <row r="41" spans="1:8" x14ac:dyDescent="0.25">
      <c r="A41" s="48" t="str">
        <f t="shared" si="0"/>
        <v>LondonPancreas</v>
      </c>
      <c r="B41" s="47" t="s">
        <v>135</v>
      </c>
      <c r="C41" s="47" t="s">
        <v>46</v>
      </c>
      <c r="D41" s="47">
        <v>2744</v>
      </c>
      <c r="E41" s="47">
        <v>143</v>
      </c>
      <c r="F41" s="47">
        <v>42</v>
      </c>
      <c r="G41" s="47">
        <v>168</v>
      </c>
      <c r="H41" s="47">
        <v>3097</v>
      </c>
    </row>
    <row r="42" spans="1:8" x14ac:dyDescent="0.25">
      <c r="A42" s="48" t="str">
        <f t="shared" si="0"/>
        <v>LondonPenis</v>
      </c>
      <c r="B42" s="47" t="s">
        <v>135</v>
      </c>
      <c r="C42" s="47" t="s">
        <v>90</v>
      </c>
      <c r="D42" s="47">
        <v>36</v>
      </c>
      <c r="E42" s="47" t="s">
        <v>259</v>
      </c>
      <c r="F42" s="47" t="s">
        <v>259</v>
      </c>
      <c r="G42" s="47">
        <v>11</v>
      </c>
      <c r="H42" s="47">
        <v>52</v>
      </c>
    </row>
    <row r="43" spans="1:8" x14ac:dyDescent="0.25">
      <c r="A43" s="48" t="str">
        <f t="shared" si="0"/>
        <v>LondonProstate</v>
      </c>
      <c r="B43" s="47" t="s">
        <v>135</v>
      </c>
      <c r="C43" s="47" t="s">
        <v>47</v>
      </c>
      <c r="D43" s="47">
        <v>2473</v>
      </c>
      <c r="E43" s="47">
        <v>80</v>
      </c>
      <c r="F43" s="47">
        <v>110</v>
      </c>
      <c r="G43" s="47">
        <v>510</v>
      </c>
      <c r="H43" s="47">
        <v>3173</v>
      </c>
    </row>
    <row r="44" spans="1:8" x14ac:dyDescent="0.25">
      <c r="A44" s="48" t="str">
        <f t="shared" si="0"/>
        <v>LondonSarcoma: Bone</v>
      </c>
      <c r="B44" s="47" t="s">
        <v>135</v>
      </c>
      <c r="C44" s="47" t="s">
        <v>49</v>
      </c>
      <c r="D44" s="47">
        <v>68</v>
      </c>
      <c r="E44" s="47">
        <v>0</v>
      </c>
      <c r="F44" s="47">
        <v>5</v>
      </c>
      <c r="G44" s="47">
        <v>44</v>
      </c>
      <c r="H44" s="47">
        <v>117</v>
      </c>
    </row>
    <row r="45" spans="1:8" x14ac:dyDescent="0.25">
      <c r="A45" s="48" t="str">
        <f t="shared" si="0"/>
        <v>LondonSarcoma: connective and soft tissue</v>
      </c>
      <c r="B45" s="47" t="s">
        <v>135</v>
      </c>
      <c r="C45" s="47" t="s">
        <v>51</v>
      </c>
      <c r="D45" s="47">
        <v>256</v>
      </c>
      <c r="E45" s="47">
        <v>9</v>
      </c>
      <c r="F45" s="47">
        <v>8</v>
      </c>
      <c r="G45" s="47">
        <v>62</v>
      </c>
      <c r="H45" s="47">
        <v>335</v>
      </c>
    </row>
    <row r="46" spans="1:8" x14ac:dyDescent="0.25">
      <c r="A46" s="48" t="str">
        <f t="shared" si="0"/>
        <v>LondonSmall Intestine</v>
      </c>
      <c r="B46" s="47" t="s">
        <v>135</v>
      </c>
      <c r="C46" s="47" t="s">
        <v>88</v>
      </c>
      <c r="D46" s="47">
        <v>318</v>
      </c>
      <c r="E46" s="47">
        <v>10</v>
      </c>
      <c r="F46" s="47">
        <v>8</v>
      </c>
      <c r="G46" s="47">
        <v>30</v>
      </c>
      <c r="H46" s="47">
        <v>366</v>
      </c>
    </row>
    <row r="47" spans="1:8" x14ac:dyDescent="0.25">
      <c r="A47" s="48" t="str">
        <f t="shared" si="0"/>
        <v>LondonSpinal cord and Cranial nerves</v>
      </c>
      <c r="B47" s="47" t="s">
        <v>135</v>
      </c>
      <c r="C47" s="47" t="s">
        <v>91</v>
      </c>
      <c r="D47" s="47">
        <v>14</v>
      </c>
      <c r="E47" s="47" t="s">
        <v>259</v>
      </c>
      <c r="F47" s="47" t="s">
        <v>259</v>
      </c>
      <c r="G47" s="47">
        <v>9</v>
      </c>
      <c r="H47" s="47">
        <v>27</v>
      </c>
    </row>
    <row r="48" spans="1:8" x14ac:dyDescent="0.25">
      <c r="A48" s="48" t="str">
        <f t="shared" si="0"/>
        <v>LondonStomach</v>
      </c>
      <c r="B48" s="47" t="s">
        <v>135</v>
      </c>
      <c r="C48" s="47" t="s">
        <v>53</v>
      </c>
      <c r="D48" s="47">
        <v>1749</v>
      </c>
      <c r="E48" s="47">
        <v>56</v>
      </c>
      <c r="F48" s="47">
        <v>32</v>
      </c>
      <c r="G48" s="47">
        <v>109</v>
      </c>
      <c r="H48" s="47">
        <v>1946</v>
      </c>
    </row>
    <row r="49" spans="1:8" x14ac:dyDescent="0.25">
      <c r="A49" s="48" t="str">
        <f t="shared" si="0"/>
        <v>LondonTestis</v>
      </c>
      <c r="B49" s="47" t="s">
        <v>135</v>
      </c>
      <c r="C49" s="47" t="s">
        <v>55</v>
      </c>
      <c r="D49" s="47">
        <v>145</v>
      </c>
      <c r="E49" s="47">
        <v>10</v>
      </c>
      <c r="F49" s="47">
        <v>16</v>
      </c>
      <c r="G49" s="47">
        <v>65</v>
      </c>
      <c r="H49" s="47">
        <v>236</v>
      </c>
    </row>
    <row r="50" spans="1:8" x14ac:dyDescent="0.25">
      <c r="A50" s="48" t="str">
        <f t="shared" si="0"/>
        <v>LondonUterus</v>
      </c>
      <c r="B50" s="47" t="s">
        <v>135</v>
      </c>
      <c r="C50" s="47" t="s">
        <v>57</v>
      </c>
      <c r="D50" s="47">
        <v>452</v>
      </c>
      <c r="E50" s="47">
        <v>11</v>
      </c>
      <c r="F50" s="47">
        <v>22</v>
      </c>
      <c r="G50" s="47">
        <v>107</v>
      </c>
      <c r="H50" s="47">
        <v>592</v>
      </c>
    </row>
    <row r="51" spans="1:8" x14ac:dyDescent="0.25">
      <c r="A51" s="48" t="str">
        <f t="shared" si="0"/>
        <v>LondonVagina</v>
      </c>
      <c r="B51" s="47" t="s">
        <v>135</v>
      </c>
      <c r="C51" s="47" t="s">
        <v>93</v>
      </c>
      <c r="D51" s="47">
        <v>21</v>
      </c>
      <c r="E51" s="47" t="s">
        <v>259</v>
      </c>
      <c r="F51" s="47" t="s">
        <v>259</v>
      </c>
      <c r="G51" s="47" t="s">
        <v>259</v>
      </c>
      <c r="H51" s="47">
        <v>25</v>
      </c>
    </row>
    <row r="52" spans="1:8" x14ac:dyDescent="0.25">
      <c r="A52" s="48" t="str">
        <f t="shared" si="0"/>
        <v>LondonVulva</v>
      </c>
      <c r="B52" s="47" t="s">
        <v>135</v>
      </c>
      <c r="C52" s="47" t="s">
        <v>59</v>
      </c>
      <c r="D52" s="47">
        <v>67</v>
      </c>
      <c r="E52" s="47" t="s">
        <v>259</v>
      </c>
      <c r="F52" s="47" t="s">
        <v>259</v>
      </c>
      <c r="G52" s="47">
        <v>10</v>
      </c>
      <c r="H52" s="47">
        <v>81</v>
      </c>
    </row>
    <row r="53" spans="1:8" x14ac:dyDescent="0.25">
      <c r="A53" s="48" t="str">
        <f t="shared" si="0"/>
        <v>London Total</v>
      </c>
      <c r="B53" s="47" t="s">
        <v>139</v>
      </c>
      <c r="C53" s="47" t="s">
        <v>83</v>
      </c>
      <c r="D53" s="47">
        <v>47954</v>
      </c>
      <c r="E53" s="47">
        <v>1639</v>
      </c>
      <c r="F53" s="47">
        <v>1335</v>
      </c>
      <c r="G53" s="47">
        <v>6482</v>
      </c>
      <c r="H53" s="47">
        <v>57410</v>
      </c>
    </row>
    <row r="54" spans="1:8" x14ac:dyDescent="0.25">
      <c r="A54" s="48"/>
    </row>
    <row r="55" spans="1:8" x14ac:dyDescent="0.25">
      <c r="A55" s="48"/>
    </row>
    <row r="56" spans="1:8" x14ac:dyDescent="0.25">
      <c r="A56" s="48"/>
    </row>
    <row r="57" spans="1:8" x14ac:dyDescent="0.25">
      <c r="A57" s="48"/>
    </row>
    <row r="58" spans="1:8" x14ac:dyDescent="0.25">
      <c r="A58" s="48"/>
    </row>
    <row r="59" spans="1:8" x14ac:dyDescent="0.25">
      <c r="A59" s="48"/>
    </row>
    <row r="60" spans="1:8" x14ac:dyDescent="0.25">
      <c r="A60" s="48"/>
    </row>
    <row r="61" spans="1:8" x14ac:dyDescent="0.25">
      <c r="A61" s="48"/>
    </row>
    <row r="62" spans="1:8" x14ac:dyDescent="0.25">
      <c r="A62" s="48"/>
    </row>
    <row r="63" spans="1:8" x14ac:dyDescent="0.25">
      <c r="A63" s="48"/>
    </row>
    <row r="64" spans="1:8" x14ac:dyDescent="0.25">
      <c r="A64" s="48"/>
    </row>
    <row r="65" spans="1:1" x14ac:dyDescent="0.25">
      <c r="A65" s="48"/>
    </row>
    <row r="66" spans="1:1" x14ac:dyDescent="0.25">
      <c r="A66" s="48"/>
    </row>
    <row r="67" spans="1:1" x14ac:dyDescent="0.25">
      <c r="A67" s="48"/>
    </row>
    <row r="68" spans="1:1" x14ac:dyDescent="0.25">
      <c r="A68" s="48"/>
    </row>
    <row r="69" spans="1:1" x14ac:dyDescent="0.25">
      <c r="A69" s="48"/>
    </row>
    <row r="70" spans="1:1" x14ac:dyDescent="0.25">
      <c r="A70" s="48"/>
    </row>
    <row r="71" spans="1:1" x14ac:dyDescent="0.25">
      <c r="A71" s="48"/>
    </row>
    <row r="72" spans="1:1" x14ac:dyDescent="0.25">
      <c r="A72" s="48"/>
    </row>
    <row r="73" spans="1:1" x14ac:dyDescent="0.25">
      <c r="A73" s="48"/>
    </row>
    <row r="74" spans="1:1" x14ac:dyDescent="0.25">
      <c r="A74" s="48"/>
    </row>
    <row r="75" spans="1:1" x14ac:dyDescent="0.25">
      <c r="A75" s="48"/>
    </row>
    <row r="76" spans="1:1" x14ac:dyDescent="0.25">
      <c r="A76" s="48"/>
    </row>
    <row r="77" spans="1:1" x14ac:dyDescent="0.25">
      <c r="A77" s="48"/>
    </row>
    <row r="78" spans="1:1" x14ac:dyDescent="0.25">
      <c r="A78" s="48"/>
    </row>
    <row r="79" spans="1:1" x14ac:dyDescent="0.25">
      <c r="A79" s="48"/>
    </row>
    <row r="80" spans="1:1" x14ac:dyDescent="0.25">
      <c r="A80" s="48"/>
    </row>
    <row r="81" spans="1:1" x14ac:dyDescent="0.25">
      <c r="A81" s="48"/>
    </row>
    <row r="82" spans="1:1" x14ac:dyDescent="0.25">
      <c r="A82" s="48"/>
    </row>
    <row r="83" spans="1:1" x14ac:dyDescent="0.25">
      <c r="A83" s="48"/>
    </row>
    <row r="84" spans="1:1" x14ac:dyDescent="0.25">
      <c r="A84" s="48"/>
    </row>
    <row r="85" spans="1:1" x14ac:dyDescent="0.25">
      <c r="A85" s="48"/>
    </row>
    <row r="86" spans="1:1" x14ac:dyDescent="0.25">
      <c r="A86" s="48"/>
    </row>
    <row r="87" spans="1:1" x14ac:dyDescent="0.25">
      <c r="A87" s="48"/>
    </row>
    <row r="88" spans="1:1" x14ac:dyDescent="0.25">
      <c r="A88" s="48"/>
    </row>
    <row r="89" spans="1:1" x14ac:dyDescent="0.25">
      <c r="A89" s="48"/>
    </row>
    <row r="90" spans="1:1" x14ac:dyDescent="0.25">
      <c r="A90" s="48"/>
    </row>
    <row r="91" spans="1:1" x14ac:dyDescent="0.25">
      <c r="A91" s="48"/>
    </row>
    <row r="92" spans="1:1" x14ac:dyDescent="0.25">
      <c r="A92" s="48"/>
    </row>
    <row r="93" spans="1:1" x14ac:dyDescent="0.25">
      <c r="A93" s="48"/>
    </row>
    <row r="94" spans="1:1" x14ac:dyDescent="0.25">
      <c r="A94" s="48"/>
    </row>
    <row r="95" spans="1:1" x14ac:dyDescent="0.25">
      <c r="A95" s="48"/>
    </row>
    <row r="96" spans="1:1" x14ac:dyDescent="0.25">
      <c r="A96" s="48"/>
    </row>
    <row r="97" spans="1:1" x14ac:dyDescent="0.25">
      <c r="A97" s="48"/>
    </row>
    <row r="98" spans="1:1" x14ac:dyDescent="0.25">
      <c r="A98" s="48"/>
    </row>
    <row r="99" spans="1:1" x14ac:dyDescent="0.25">
      <c r="A99" s="48"/>
    </row>
    <row r="100" spans="1:1" x14ac:dyDescent="0.25">
      <c r="A100" s="48"/>
    </row>
    <row r="101" spans="1:1" x14ac:dyDescent="0.25">
      <c r="A101" s="48"/>
    </row>
    <row r="102" spans="1:1" x14ac:dyDescent="0.25">
      <c r="A102" s="4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59999389629810485"/>
  </sheetPr>
  <dimension ref="A1:I11"/>
  <sheetViews>
    <sheetView workbookViewId="0">
      <selection activeCell="D19" sqref="D19"/>
    </sheetView>
  </sheetViews>
  <sheetFormatPr defaultRowHeight="15" x14ac:dyDescent="0.25"/>
  <cols>
    <col min="1" max="1" width="24.5703125" style="47" bestFit="1" customWidth="1"/>
    <col min="2" max="2" width="15.85546875" style="47" bestFit="1" customWidth="1"/>
    <col min="3" max="3" width="14.42578125" style="47" bestFit="1" customWidth="1"/>
    <col min="4" max="4" width="16.5703125" style="47" bestFit="1" customWidth="1"/>
    <col min="5" max="16384" width="9.140625" style="47"/>
  </cols>
  <sheetData>
    <row r="1" spans="1:9" x14ac:dyDescent="0.25">
      <c r="B1" s="47" t="s">
        <v>137</v>
      </c>
      <c r="C1" s="47" t="s">
        <v>151</v>
      </c>
      <c r="D1" s="47" t="s">
        <v>83</v>
      </c>
      <c r="E1" s="47" t="s">
        <v>83</v>
      </c>
      <c r="F1" s="47" t="s">
        <v>83</v>
      </c>
      <c r="G1" s="47" t="s">
        <v>83</v>
      </c>
      <c r="H1" s="47" t="s">
        <v>83</v>
      </c>
      <c r="I1" s="47" t="s">
        <v>83</v>
      </c>
    </row>
    <row r="2" spans="1:9" x14ac:dyDescent="0.25">
      <c r="B2" s="47" t="s">
        <v>83</v>
      </c>
      <c r="C2" s="47" t="s">
        <v>83</v>
      </c>
      <c r="D2" s="61" t="s">
        <v>144</v>
      </c>
      <c r="E2" s="47" t="s">
        <v>83</v>
      </c>
      <c r="F2" s="47" t="s">
        <v>83</v>
      </c>
      <c r="G2" s="47" t="s">
        <v>83</v>
      </c>
      <c r="H2" s="47" t="s">
        <v>83</v>
      </c>
      <c r="I2" s="47" t="s">
        <v>83</v>
      </c>
    </row>
    <row r="3" spans="1:9" x14ac:dyDescent="0.25">
      <c r="B3" s="47" t="s">
        <v>136</v>
      </c>
      <c r="C3" s="47" t="s">
        <v>66</v>
      </c>
      <c r="D3" s="47" t="s">
        <v>85</v>
      </c>
      <c r="E3" s="47" t="s">
        <v>83</v>
      </c>
      <c r="F3" s="47" t="s">
        <v>83</v>
      </c>
      <c r="G3" s="47" t="s">
        <v>83</v>
      </c>
      <c r="H3" s="47" t="s">
        <v>83</v>
      </c>
      <c r="I3" s="47" t="s">
        <v>83</v>
      </c>
    </row>
    <row r="4" spans="1:9" x14ac:dyDescent="0.25">
      <c r="A4" s="48" t="str">
        <f>CONCATENATE(B4,C4)</f>
        <v>LondonMalignant</v>
      </c>
      <c r="B4" s="47" t="s">
        <v>135</v>
      </c>
      <c r="C4" s="47" t="s">
        <v>66</v>
      </c>
      <c r="D4" s="47">
        <v>237108</v>
      </c>
      <c r="E4" s="47" t="s">
        <v>83</v>
      </c>
      <c r="F4" s="47" t="s">
        <v>83</v>
      </c>
      <c r="G4" s="47" t="s">
        <v>83</v>
      </c>
      <c r="H4" s="47" t="s">
        <v>83</v>
      </c>
      <c r="I4" s="47" t="s">
        <v>83</v>
      </c>
    </row>
    <row r="5" spans="1:9" x14ac:dyDescent="0.25">
      <c r="A5" s="48" t="str">
        <f t="shared" ref="A5:A6" si="0">CONCATENATE(B5,C5)</f>
        <v>LondonNon-malignant</v>
      </c>
      <c r="B5" s="47" t="s">
        <v>135</v>
      </c>
      <c r="C5" s="47" t="s">
        <v>73</v>
      </c>
      <c r="D5" s="47">
        <v>30874</v>
      </c>
      <c r="E5" s="47" t="s">
        <v>83</v>
      </c>
      <c r="F5" s="47" t="s">
        <v>83</v>
      </c>
      <c r="G5" s="47" t="s">
        <v>83</v>
      </c>
      <c r="H5" s="47" t="s">
        <v>83</v>
      </c>
      <c r="I5" s="47" t="s">
        <v>83</v>
      </c>
    </row>
    <row r="6" spans="1:9" x14ac:dyDescent="0.25">
      <c r="A6" s="48" t="str">
        <f t="shared" si="0"/>
        <v>London Total</v>
      </c>
      <c r="B6" s="47" t="s">
        <v>139</v>
      </c>
      <c r="C6" s="47" t="s">
        <v>83</v>
      </c>
      <c r="D6" s="47">
        <v>267982</v>
      </c>
      <c r="E6" s="47" t="s">
        <v>83</v>
      </c>
      <c r="F6" s="47" t="s">
        <v>83</v>
      </c>
      <c r="G6" s="47" t="s">
        <v>83</v>
      </c>
      <c r="H6" s="47" t="s">
        <v>83</v>
      </c>
      <c r="I6" s="47" t="s">
        <v>83</v>
      </c>
    </row>
    <row r="7" spans="1:9" x14ac:dyDescent="0.25">
      <c r="A7" s="48"/>
      <c r="E7" s="47" t="s">
        <v>83</v>
      </c>
      <c r="F7" s="47" t="s">
        <v>83</v>
      </c>
      <c r="G7" s="47" t="s">
        <v>83</v>
      </c>
      <c r="H7" s="47" t="s">
        <v>83</v>
      </c>
      <c r="I7" s="47" t="s">
        <v>83</v>
      </c>
    </row>
    <row r="8" spans="1:9" x14ac:dyDescent="0.25">
      <c r="A8" s="48"/>
      <c r="E8" s="47" t="s">
        <v>83</v>
      </c>
      <c r="F8" s="47" t="s">
        <v>83</v>
      </c>
      <c r="G8" s="47" t="s">
        <v>83</v>
      </c>
      <c r="H8" s="47" t="s">
        <v>83</v>
      </c>
      <c r="I8" s="47" t="s">
        <v>83</v>
      </c>
    </row>
    <row r="9" spans="1:9" x14ac:dyDescent="0.25">
      <c r="A9" s="48"/>
      <c r="E9" s="47" t="s">
        <v>83</v>
      </c>
      <c r="F9" s="47" t="s">
        <v>83</v>
      </c>
      <c r="G9" s="47" t="s">
        <v>83</v>
      </c>
      <c r="H9" s="47" t="s">
        <v>83</v>
      </c>
      <c r="I9" s="47" t="s">
        <v>83</v>
      </c>
    </row>
    <row r="10" spans="1:9" x14ac:dyDescent="0.25">
      <c r="A10" s="48"/>
      <c r="E10" s="47" t="s">
        <v>83</v>
      </c>
      <c r="F10" s="47" t="s">
        <v>83</v>
      </c>
      <c r="G10" s="47" t="s">
        <v>83</v>
      </c>
      <c r="H10" s="47" t="s">
        <v>83</v>
      </c>
      <c r="I10" s="47" t="s">
        <v>83</v>
      </c>
    </row>
    <row r="11" spans="1:9" x14ac:dyDescent="0.25">
      <c r="A11" s="48"/>
      <c r="E11" s="47" t="s">
        <v>83</v>
      </c>
      <c r="F11" s="47" t="s">
        <v>83</v>
      </c>
      <c r="G11" s="47" t="s">
        <v>83</v>
      </c>
      <c r="H11" s="47" t="s">
        <v>83</v>
      </c>
      <c r="I11" s="47" t="s">
        <v>83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59999389629810485"/>
  </sheetPr>
  <dimension ref="A1:E986"/>
  <sheetViews>
    <sheetView topLeftCell="B33" workbookViewId="0">
      <selection activeCell="E62" sqref="E62"/>
    </sheetView>
  </sheetViews>
  <sheetFormatPr defaultRowHeight="15" x14ac:dyDescent="0.25"/>
  <cols>
    <col min="1" max="1" width="84.5703125" style="47" bestFit="1" customWidth="1"/>
    <col min="2" max="2" width="20" style="47" customWidth="1"/>
    <col min="3" max="3" width="19.42578125" style="47" bestFit="1" customWidth="1"/>
    <col min="4" max="4" width="21.85546875" style="47" customWidth="1"/>
    <col min="5" max="5" width="64.140625" style="47" bestFit="1" customWidth="1"/>
    <col min="6" max="6" width="20.140625" style="47" bestFit="1" customWidth="1"/>
    <col min="7" max="7" width="5" style="47" bestFit="1" customWidth="1"/>
    <col min="8" max="8" width="14.42578125" style="47" bestFit="1" customWidth="1"/>
    <col min="9" max="9" width="15.28515625" style="47" bestFit="1" customWidth="1"/>
    <col min="10" max="10" width="7" style="47" bestFit="1" customWidth="1"/>
    <col min="11" max="16384" width="9.140625" style="47"/>
  </cols>
  <sheetData>
    <row r="1" spans="1:5" x14ac:dyDescent="0.25">
      <c r="B1" s="47" t="s">
        <v>137</v>
      </c>
      <c r="C1" s="47" t="s">
        <v>151</v>
      </c>
      <c r="D1" s="47" t="s">
        <v>83</v>
      </c>
      <c r="E1" s="47" t="s">
        <v>83</v>
      </c>
    </row>
    <row r="2" spans="1:5" x14ac:dyDescent="0.25">
      <c r="B2" s="47" t="s">
        <v>83</v>
      </c>
      <c r="C2" s="47" t="s">
        <v>83</v>
      </c>
      <c r="D2" s="61" t="s">
        <v>144</v>
      </c>
      <c r="E2" s="47" t="s">
        <v>83</v>
      </c>
    </row>
    <row r="3" spans="1:5" x14ac:dyDescent="0.25">
      <c r="B3" s="47" t="s">
        <v>136</v>
      </c>
      <c r="C3" s="47" t="s">
        <v>67</v>
      </c>
      <c r="D3" s="47" t="s">
        <v>85</v>
      </c>
      <c r="E3" s="47" t="s">
        <v>83</v>
      </c>
    </row>
    <row r="4" spans="1:5" x14ac:dyDescent="0.25">
      <c r="A4" s="48" t="str">
        <f>CONCATENATE(B4,C4)</f>
        <v>LondonBiliary tract cancer</v>
      </c>
      <c r="B4" s="47" t="s">
        <v>135</v>
      </c>
      <c r="C4" s="47" t="s">
        <v>38</v>
      </c>
      <c r="D4" s="47">
        <v>1903</v>
      </c>
      <c r="E4" s="47" t="s">
        <v>83</v>
      </c>
    </row>
    <row r="5" spans="1:5" x14ac:dyDescent="0.25">
      <c r="A5" s="48" t="str">
        <f t="shared" ref="A5:A68" si="0">CONCATENATE(B5,C5)</f>
        <v>LondonBladder</v>
      </c>
      <c r="B5" s="47" t="s">
        <v>135</v>
      </c>
      <c r="C5" s="47" t="s">
        <v>14</v>
      </c>
      <c r="D5" s="47">
        <v>7221</v>
      </c>
      <c r="E5" s="47" t="s">
        <v>83</v>
      </c>
    </row>
    <row r="6" spans="1:5" x14ac:dyDescent="0.25">
      <c r="A6" s="48" t="str">
        <f t="shared" si="0"/>
        <v>LondonBrain</v>
      </c>
      <c r="B6" s="47" t="s">
        <v>135</v>
      </c>
      <c r="C6" s="47" t="s">
        <v>15</v>
      </c>
      <c r="D6" s="47">
        <v>4042</v>
      </c>
      <c r="E6" s="47" t="s">
        <v>83</v>
      </c>
    </row>
    <row r="7" spans="1:5" x14ac:dyDescent="0.25">
      <c r="A7" s="48" t="str">
        <f t="shared" si="0"/>
        <v>LondonBreast</v>
      </c>
      <c r="B7" s="47" t="s">
        <v>135</v>
      </c>
      <c r="C7" s="47" t="s">
        <v>18</v>
      </c>
      <c r="D7" s="47">
        <v>37972</v>
      </c>
      <c r="E7" s="47" t="s">
        <v>83</v>
      </c>
    </row>
    <row r="8" spans="1:5" x14ac:dyDescent="0.25">
      <c r="A8" s="48" t="str">
        <f t="shared" si="0"/>
        <v>LondonBreast (in-situ)</v>
      </c>
      <c r="B8" s="47" t="s">
        <v>135</v>
      </c>
      <c r="C8" s="47" t="s">
        <v>19</v>
      </c>
      <c r="D8" s="47">
        <v>4682</v>
      </c>
      <c r="E8" s="47" t="s">
        <v>83</v>
      </c>
    </row>
    <row r="9" spans="1:5" x14ac:dyDescent="0.25">
      <c r="A9" s="48" t="str">
        <f t="shared" si="0"/>
        <v>LondonCancer of Unknown Primary</v>
      </c>
      <c r="B9" s="47" t="s">
        <v>135</v>
      </c>
      <c r="C9" s="47" t="s">
        <v>20</v>
      </c>
      <c r="D9" s="47">
        <v>7021</v>
      </c>
      <c r="E9" s="47" t="s">
        <v>83</v>
      </c>
    </row>
    <row r="10" spans="1:5" x14ac:dyDescent="0.25">
      <c r="A10" s="48" t="str">
        <f t="shared" si="0"/>
        <v>LondonCervix</v>
      </c>
      <c r="B10" s="47" t="s">
        <v>135</v>
      </c>
      <c r="C10" s="47" t="s">
        <v>21</v>
      </c>
      <c r="D10" s="47">
        <v>2302</v>
      </c>
      <c r="E10" s="47" t="s">
        <v>83</v>
      </c>
    </row>
    <row r="11" spans="1:5" x14ac:dyDescent="0.25">
      <c r="A11" s="48" t="str">
        <f t="shared" si="0"/>
        <v>LondonCervix (in-situ)</v>
      </c>
      <c r="B11" s="47" t="s">
        <v>135</v>
      </c>
      <c r="C11" s="47" t="s">
        <v>22</v>
      </c>
      <c r="D11" s="47">
        <v>18826</v>
      </c>
      <c r="E11" s="47" t="s">
        <v>83</v>
      </c>
    </row>
    <row r="12" spans="1:5" x14ac:dyDescent="0.25">
      <c r="A12" s="48" t="str">
        <f t="shared" si="0"/>
        <v>LondonColorectal</v>
      </c>
      <c r="B12" s="47" t="s">
        <v>135</v>
      </c>
      <c r="C12" s="47" t="s">
        <v>23</v>
      </c>
      <c r="D12" s="47">
        <v>26388</v>
      </c>
      <c r="E12" s="47" t="s">
        <v>83</v>
      </c>
    </row>
    <row r="13" spans="1:5" x14ac:dyDescent="0.25">
      <c r="A13" s="48" t="str">
        <f t="shared" si="0"/>
        <v>LondonHead and neck – Larynx</v>
      </c>
      <c r="B13" s="47" t="s">
        <v>135</v>
      </c>
      <c r="C13" s="47" t="s">
        <v>62</v>
      </c>
      <c r="D13" s="47">
        <v>1795</v>
      </c>
      <c r="E13" s="47" t="s">
        <v>83</v>
      </c>
    </row>
    <row r="14" spans="1:5" x14ac:dyDescent="0.25">
      <c r="A14" s="48" t="str">
        <f t="shared" si="0"/>
        <v>LondonHead and Neck - non specific</v>
      </c>
      <c r="B14" s="47" t="s">
        <v>135</v>
      </c>
      <c r="C14" s="47" t="s">
        <v>27</v>
      </c>
      <c r="D14" s="47">
        <v>414</v>
      </c>
      <c r="E14" s="47" t="s">
        <v>83</v>
      </c>
    </row>
    <row r="15" spans="1:5" x14ac:dyDescent="0.25">
      <c r="A15" s="48" t="str">
        <f t="shared" si="0"/>
        <v>LondonHead and neck - Oral cavity</v>
      </c>
      <c r="B15" s="47" t="s">
        <v>135</v>
      </c>
      <c r="C15" s="47" t="s">
        <v>24</v>
      </c>
      <c r="D15" s="47">
        <v>2368</v>
      </c>
      <c r="E15" s="47" t="s">
        <v>83</v>
      </c>
    </row>
    <row r="16" spans="1:5" x14ac:dyDescent="0.25">
      <c r="A16" s="48" t="str">
        <f t="shared" si="0"/>
        <v>LondonHead and neck - Oropharynx</v>
      </c>
      <c r="B16" s="47" t="s">
        <v>135</v>
      </c>
      <c r="C16" s="47" t="s">
        <v>25</v>
      </c>
      <c r="D16" s="47">
        <v>1522</v>
      </c>
      <c r="E16" s="47" t="s">
        <v>83</v>
      </c>
    </row>
    <row r="17" spans="1:5" x14ac:dyDescent="0.25">
      <c r="A17" s="48" t="str">
        <f t="shared" si="0"/>
        <v>LondonHead and neck - Other (excl. oral cavity, oropharynx, larynx &amp; thyroid)</v>
      </c>
      <c r="B17" s="47" t="s">
        <v>135</v>
      </c>
      <c r="C17" s="47" t="s">
        <v>28</v>
      </c>
      <c r="D17" s="47">
        <v>1640</v>
      </c>
      <c r="E17" s="47" t="s">
        <v>83</v>
      </c>
    </row>
    <row r="18" spans="1:5" x14ac:dyDescent="0.25">
      <c r="A18" s="48" t="str">
        <f t="shared" si="0"/>
        <v>LondonHead and neck – Thyroid</v>
      </c>
      <c r="B18" s="47" t="s">
        <v>135</v>
      </c>
      <c r="C18" s="47" t="s">
        <v>26</v>
      </c>
      <c r="D18" s="47">
        <v>2657</v>
      </c>
      <c r="E18" s="47" t="s">
        <v>83</v>
      </c>
    </row>
    <row r="19" spans="1:5" x14ac:dyDescent="0.25">
      <c r="A19" s="48" t="str">
        <f t="shared" si="0"/>
        <v>LondonHodgkin lymphoma</v>
      </c>
      <c r="B19" s="47" t="s">
        <v>135</v>
      </c>
      <c r="C19" s="47" t="s">
        <v>29</v>
      </c>
      <c r="D19" s="47">
        <v>1883</v>
      </c>
      <c r="E19" s="47" t="s">
        <v>83</v>
      </c>
    </row>
    <row r="20" spans="1:5" x14ac:dyDescent="0.25">
      <c r="A20" s="48" t="str">
        <f t="shared" si="0"/>
        <v>LondonKidney</v>
      </c>
      <c r="B20" s="47" t="s">
        <v>135</v>
      </c>
      <c r="C20" s="47" t="s">
        <v>31</v>
      </c>
      <c r="D20" s="47">
        <v>5638</v>
      </c>
      <c r="E20" s="47" t="s">
        <v>83</v>
      </c>
    </row>
    <row r="21" spans="1:5" x14ac:dyDescent="0.25">
      <c r="A21" s="48" t="str">
        <f t="shared" si="0"/>
        <v>LondonLeukaemia: acute myeloid</v>
      </c>
      <c r="B21" s="47" t="s">
        <v>135</v>
      </c>
      <c r="C21" s="47" t="s">
        <v>33</v>
      </c>
      <c r="D21" s="47">
        <v>2352</v>
      </c>
      <c r="E21" s="47" t="s">
        <v>83</v>
      </c>
    </row>
    <row r="22" spans="1:5" x14ac:dyDescent="0.25">
      <c r="A22" s="48" t="str">
        <f t="shared" si="0"/>
        <v>LondonLeukaemia: chronic lymphocytic</v>
      </c>
      <c r="B22" s="47" t="s">
        <v>135</v>
      </c>
      <c r="C22" s="47" t="s">
        <v>34</v>
      </c>
      <c r="D22" s="47">
        <v>2052</v>
      </c>
      <c r="E22" s="47" t="s">
        <v>83</v>
      </c>
    </row>
    <row r="23" spans="1:5" x14ac:dyDescent="0.25">
      <c r="A23" s="48" t="str">
        <f t="shared" si="0"/>
        <v>LondonLeukaemia: other (all excluding AML and CLL)</v>
      </c>
      <c r="B23" s="47" t="s">
        <v>135</v>
      </c>
      <c r="C23" s="47" t="s">
        <v>35</v>
      </c>
      <c r="D23" s="47">
        <v>1347</v>
      </c>
      <c r="E23" s="47" t="s">
        <v>83</v>
      </c>
    </row>
    <row r="24" spans="1:5" x14ac:dyDescent="0.25">
      <c r="A24" s="48" t="str">
        <f t="shared" si="0"/>
        <v>LondonLiver (excl intrahepatic bile duct)</v>
      </c>
      <c r="B24" s="47" t="s">
        <v>135</v>
      </c>
      <c r="C24" s="47" t="s">
        <v>37</v>
      </c>
      <c r="D24" s="47">
        <v>2503</v>
      </c>
      <c r="E24" s="47" t="s">
        <v>83</v>
      </c>
    </row>
    <row r="25" spans="1:5" x14ac:dyDescent="0.25">
      <c r="A25" s="48" t="str">
        <f t="shared" si="0"/>
        <v>LondonLung</v>
      </c>
      <c r="B25" s="47" t="s">
        <v>135</v>
      </c>
      <c r="C25" s="47" t="s">
        <v>39</v>
      </c>
      <c r="D25" s="47">
        <v>29540</v>
      </c>
      <c r="E25" s="47" t="s">
        <v>83</v>
      </c>
    </row>
    <row r="26" spans="1:5" x14ac:dyDescent="0.25">
      <c r="A26" s="48" t="str">
        <f t="shared" si="0"/>
        <v>LondonMelanoma</v>
      </c>
      <c r="B26" s="47" t="s">
        <v>135</v>
      </c>
      <c r="C26" s="47" t="s">
        <v>40</v>
      </c>
      <c r="D26" s="47">
        <v>6949</v>
      </c>
      <c r="E26" s="47" t="s">
        <v>83</v>
      </c>
    </row>
    <row r="27" spans="1:5" x14ac:dyDescent="0.25">
      <c r="A27" s="48" t="str">
        <f t="shared" si="0"/>
        <v>LondonMeninges</v>
      </c>
      <c r="B27" s="47" t="s">
        <v>135</v>
      </c>
      <c r="C27" s="47" t="s">
        <v>16</v>
      </c>
      <c r="D27" s="47">
        <v>1522</v>
      </c>
      <c r="E27" s="47" t="s">
        <v>83</v>
      </c>
    </row>
    <row r="28" spans="1:5" x14ac:dyDescent="0.25">
      <c r="A28" s="48" t="str">
        <f t="shared" si="0"/>
        <v>LondonMesothelioma</v>
      </c>
      <c r="B28" s="47" t="s">
        <v>135</v>
      </c>
      <c r="C28" s="47" t="s">
        <v>41</v>
      </c>
      <c r="D28" s="47">
        <v>1764</v>
      </c>
      <c r="E28" s="47" t="s">
        <v>83</v>
      </c>
    </row>
    <row r="29" spans="1:5" x14ac:dyDescent="0.25">
      <c r="A29" s="48" t="str">
        <f t="shared" si="0"/>
        <v>LondonMultiple myeloma</v>
      </c>
      <c r="B29" s="47" t="s">
        <v>135</v>
      </c>
      <c r="C29" s="47" t="s">
        <v>42</v>
      </c>
      <c r="D29" s="47">
        <v>4311</v>
      </c>
      <c r="E29" s="47" t="s">
        <v>83</v>
      </c>
    </row>
    <row r="30" spans="1:5" x14ac:dyDescent="0.25">
      <c r="A30" s="48" t="str">
        <f t="shared" si="0"/>
        <v>LondonNon-Hodgkin lymphoma</v>
      </c>
      <c r="B30" s="47" t="s">
        <v>135</v>
      </c>
      <c r="C30" s="47" t="s">
        <v>30</v>
      </c>
      <c r="D30" s="47">
        <v>9803</v>
      </c>
      <c r="E30" s="47" t="s">
        <v>83</v>
      </c>
    </row>
    <row r="31" spans="1:5" x14ac:dyDescent="0.25">
      <c r="A31" s="48" t="str">
        <f t="shared" si="0"/>
        <v>LondonOesophagus</v>
      </c>
      <c r="B31" s="47" t="s">
        <v>135</v>
      </c>
      <c r="C31" s="47" t="s">
        <v>43</v>
      </c>
      <c r="D31" s="47">
        <v>5066</v>
      </c>
      <c r="E31" s="47" t="s">
        <v>83</v>
      </c>
    </row>
    <row r="32" spans="1:5" x14ac:dyDescent="0.25">
      <c r="A32" s="48" t="str">
        <f t="shared" si="0"/>
        <v>LondonOther and unspecified urinary</v>
      </c>
      <c r="B32" s="47" t="s">
        <v>135</v>
      </c>
      <c r="C32" s="47" t="s">
        <v>32</v>
      </c>
      <c r="D32" s="47">
        <v>844</v>
      </c>
      <c r="E32" s="47" t="s">
        <v>83</v>
      </c>
    </row>
    <row r="33" spans="1:5" x14ac:dyDescent="0.25">
      <c r="A33" s="48" t="str">
        <f t="shared" si="0"/>
        <v>LondonOther CNS and intracranial tumours</v>
      </c>
      <c r="B33" s="47" t="s">
        <v>135</v>
      </c>
      <c r="C33" s="47" t="s">
        <v>17</v>
      </c>
      <c r="D33" s="47">
        <v>910</v>
      </c>
      <c r="E33" s="47" t="s">
        <v>83</v>
      </c>
    </row>
    <row r="34" spans="1:5" x14ac:dyDescent="0.25">
      <c r="A34" s="48" t="str">
        <f t="shared" si="0"/>
        <v>LondonOther haematological malignancies</v>
      </c>
      <c r="B34" s="47" t="s">
        <v>135</v>
      </c>
      <c r="C34" s="47" t="s">
        <v>36</v>
      </c>
      <c r="D34" s="47">
        <v>1251</v>
      </c>
      <c r="E34" s="47" t="s">
        <v>83</v>
      </c>
    </row>
    <row r="35" spans="1:5" x14ac:dyDescent="0.25">
      <c r="A35" s="48" t="str">
        <f t="shared" si="0"/>
        <v>LondonOther malignant neoplasms</v>
      </c>
      <c r="B35" s="47" t="s">
        <v>135</v>
      </c>
      <c r="C35" s="47" t="s">
        <v>44</v>
      </c>
      <c r="D35" s="47">
        <v>4199</v>
      </c>
      <c r="E35" s="47" t="s">
        <v>83</v>
      </c>
    </row>
    <row r="36" spans="1:5" x14ac:dyDescent="0.25">
      <c r="A36" s="48" t="str">
        <f t="shared" si="0"/>
        <v>LondonOvary</v>
      </c>
      <c r="B36" s="47" t="s">
        <v>135</v>
      </c>
      <c r="C36" s="47" t="s">
        <v>45</v>
      </c>
      <c r="D36" s="47">
        <v>5260</v>
      </c>
      <c r="E36" s="47" t="s">
        <v>83</v>
      </c>
    </row>
    <row r="37" spans="1:5" x14ac:dyDescent="0.25">
      <c r="A37" s="48" t="str">
        <f t="shared" si="0"/>
        <v>LondonPancreas</v>
      </c>
      <c r="B37" s="47" t="s">
        <v>135</v>
      </c>
      <c r="C37" s="47" t="s">
        <v>46</v>
      </c>
      <c r="D37" s="47">
        <v>6406</v>
      </c>
      <c r="E37" s="47" t="s">
        <v>83</v>
      </c>
    </row>
    <row r="38" spans="1:5" x14ac:dyDescent="0.25">
      <c r="A38" s="48" t="str">
        <f t="shared" si="0"/>
        <v>LondonProstate</v>
      </c>
      <c r="B38" s="47" t="s">
        <v>135</v>
      </c>
      <c r="C38" s="47" t="s">
        <v>47</v>
      </c>
      <c r="D38" s="47">
        <v>30800</v>
      </c>
      <c r="E38" s="47" t="s">
        <v>83</v>
      </c>
    </row>
    <row r="39" spans="1:5" x14ac:dyDescent="0.25">
      <c r="A39" s="48" t="str">
        <f t="shared" si="0"/>
        <v>LondonSarcoma: Bone</v>
      </c>
      <c r="B39" s="47" t="s">
        <v>135</v>
      </c>
      <c r="C39" s="47" t="s">
        <v>49</v>
      </c>
      <c r="D39" s="47">
        <v>606</v>
      </c>
      <c r="E39" s="47" t="s">
        <v>83</v>
      </c>
    </row>
    <row r="40" spans="1:5" x14ac:dyDescent="0.25">
      <c r="A40" s="48" t="str">
        <f t="shared" si="0"/>
        <v>LondonSarcoma: connective and soft tissue</v>
      </c>
      <c r="B40" s="47" t="s">
        <v>135</v>
      </c>
      <c r="C40" s="47" t="s">
        <v>51</v>
      </c>
      <c r="D40" s="47">
        <v>1644</v>
      </c>
      <c r="E40" s="47" t="s">
        <v>83</v>
      </c>
    </row>
    <row r="41" spans="1:5" x14ac:dyDescent="0.25">
      <c r="A41" s="48" t="str">
        <f t="shared" si="0"/>
        <v>LondonStomach</v>
      </c>
      <c r="B41" s="47" t="s">
        <v>135</v>
      </c>
      <c r="C41" s="47" t="s">
        <v>53</v>
      </c>
      <c r="D41" s="47">
        <v>5313</v>
      </c>
      <c r="E41" s="47" t="s">
        <v>83</v>
      </c>
    </row>
    <row r="42" spans="1:5" x14ac:dyDescent="0.25">
      <c r="A42" s="48" t="str">
        <f t="shared" si="0"/>
        <v>LondonTestis</v>
      </c>
      <c r="B42" s="47" t="s">
        <v>135</v>
      </c>
      <c r="C42" s="47" t="s">
        <v>55</v>
      </c>
      <c r="D42" s="47">
        <v>1893</v>
      </c>
      <c r="E42" s="47" t="s">
        <v>83</v>
      </c>
    </row>
    <row r="43" spans="1:5" x14ac:dyDescent="0.25">
      <c r="A43" s="48" t="str">
        <f t="shared" si="0"/>
        <v>LondonUterus</v>
      </c>
      <c r="B43" s="47" t="s">
        <v>135</v>
      </c>
      <c r="C43" s="47" t="s">
        <v>57</v>
      </c>
      <c r="D43" s="47">
        <v>6391</v>
      </c>
      <c r="E43" s="47" t="s">
        <v>83</v>
      </c>
    </row>
    <row r="44" spans="1:5" x14ac:dyDescent="0.25">
      <c r="A44" s="48" t="str">
        <f t="shared" si="0"/>
        <v>LondonVulva</v>
      </c>
      <c r="B44" s="47" t="s">
        <v>135</v>
      </c>
      <c r="C44" s="47" t="s">
        <v>59</v>
      </c>
      <c r="D44" s="47">
        <v>717</v>
      </c>
      <c r="E44" s="47" t="s">
        <v>83</v>
      </c>
    </row>
    <row r="45" spans="1:5" x14ac:dyDescent="0.25">
      <c r="A45" s="48" t="str">
        <f t="shared" si="0"/>
        <v>LondonSmall Intestine</v>
      </c>
      <c r="B45" s="47" t="s">
        <v>135</v>
      </c>
      <c r="C45" s="47" t="s">
        <v>88</v>
      </c>
      <c r="D45" s="47">
        <v>828</v>
      </c>
      <c r="E45" s="47" t="s">
        <v>83</v>
      </c>
    </row>
    <row r="46" spans="1:5" x14ac:dyDescent="0.25">
      <c r="A46" s="48" t="str">
        <f t="shared" si="0"/>
        <v>LondonBladder (in-situ)</v>
      </c>
      <c r="B46" s="47" t="s">
        <v>135</v>
      </c>
      <c r="C46" s="47" t="s">
        <v>94</v>
      </c>
      <c r="D46" s="47">
        <v>4624</v>
      </c>
      <c r="E46" s="47" t="s">
        <v>83</v>
      </c>
    </row>
    <row r="47" spans="1:5" x14ac:dyDescent="0.25">
      <c r="A47" s="48" t="str">
        <f t="shared" si="0"/>
        <v>LondonCNS unspecified/unknown</v>
      </c>
      <c r="B47" s="47" t="s">
        <v>135</v>
      </c>
      <c r="C47" s="47" t="s">
        <v>89</v>
      </c>
      <c r="D47" s="47">
        <v>9</v>
      </c>
      <c r="E47" s="47" t="s">
        <v>83</v>
      </c>
    </row>
    <row r="48" spans="1:5" x14ac:dyDescent="0.25">
      <c r="A48" s="48" t="str">
        <f t="shared" si="0"/>
        <v>LondonPenis</v>
      </c>
      <c r="B48" s="47" t="s">
        <v>135</v>
      </c>
      <c r="C48" s="47" t="s">
        <v>90</v>
      </c>
      <c r="D48" s="47">
        <v>336</v>
      </c>
      <c r="E48" s="47" t="s">
        <v>83</v>
      </c>
    </row>
    <row r="49" spans="1:5" x14ac:dyDescent="0.25">
      <c r="A49" s="48" t="str">
        <f t="shared" si="0"/>
        <v>LondonSpinal cord and Cranial nerves</v>
      </c>
      <c r="B49" s="47" t="s">
        <v>135</v>
      </c>
      <c r="C49" s="47" t="s">
        <v>91</v>
      </c>
      <c r="D49" s="47">
        <v>132</v>
      </c>
      <c r="E49" s="47" t="s">
        <v>83</v>
      </c>
    </row>
    <row r="50" spans="1:5" x14ac:dyDescent="0.25">
      <c r="A50" s="48" t="str">
        <f t="shared" si="0"/>
        <v>LondonIntracranial endocrine</v>
      </c>
      <c r="B50" s="47" t="s">
        <v>135</v>
      </c>
      <c r="C50" s="47" t="s">
        <v>92</v>
      </c>
      <c r="D50" s="47">
        <v>124</v>
      </c>
      <c r="E50" s="47" t="s">
        <v>83</v>
      </c>
    </row>
    <row r="51" spans="1:5" x14ac:dyDescent="0.25">
      <c r="A51" s="48" t="str">
        <f t="shared" si="0"/>
        <v>LondonVagina</v>
      </c>
      <c r="B51" s="47" t="s">
        <v>135</v>
      </c>
      <c r="C51" s="47" t="s">
        <v>93</v>
      </c>
      <c r="D51" s="47">
        <v>212</v>
      </c>
      <c r="E51" s="47" t="s">
        <v>83</v>
      </c>
    </row>
    <row r="52" spans="1:5" x14ac:dyDescent="0.25">
      <c r="A52" s="48" t="str">
        <f t="shared" si="0"/>
        <v>London Total</v>
      </c>
      <c r="B52" s="47" t="s">
        <v>139</v>
      </c>
      <c r="C52" s="47" t="s">
        <v>83</v>
      </c>
      <c r="D52" s="47">
        <v>267982</v>
      </c>
      <c r="E52" s="47" t="s">
        <v>83</v>
      </c>
    </row>
    <row r="53" spans="1:5" x14ac:dyDescent="0.25">
      <c r="A53" s="48" t="str">
        <f t="shared" si="0"/>
        <v/>
      </c>
      <c r="E53" s="47" t="s">
        <v>83</v>
      </c>
    </row>
    <row r="54" spans="1:5" x14ac:dyDescent="0.25">
      <c r="A54" s="48" t="str">
        <f t="shared" si="0"/>
        <v/>
      </c>
      <c r="E54" s="47" t="s">
        <v>83</v>
      </c>
    </row>
    <row r="55" spans="1:5" x14ac:dyDescent="0.25">
      <c r="A55" s="48" t="str">
        <f t="shared" si="0"/>
        <v/>
      </c>
      <c r="E55" s="47" t="s">
        <v>83</v>
      </c>
    </row>
    <row r="56" spans="1:5" x14ac:dyDescent="0.25">
      <c r="A56" s="48" t="str">
        <f t="shared" si="0"/>
        <v/>
      </c>
      <c r="E56" s="47" t="s">
        <v>83</v>
      </c>
    </row>
    <row r="57" spans="1:5" x14ac:dyDescent="0.25">
      <c r="A57" s="48" t="str">
        <f t="shared" si="0"/>
        <v/>
      </c>
      <c r="E57" s="47" t="s">
        <v>83</v>
      </c>
    </row>
    <row r="58" spans="1:5" x14ac:dyDescent="0.25">
      <c r="A58" s="48" t="str">
        <f t="shared" si="0"/>
        <v/>
      </c>
      <c r="E58" s="47" t="s">
        <v>83</v>
      </c>
    </row>
    <row r="59" spans="1:5" x14ac:dyDescent="0.25">
      <c r="A59" s="48" t="str">
        <f t="shared" si="0"/>
        <v/>
      </c>
      <c r="E59" s="47" t="s">
        <v>83</v>
      </c>
    </row>
    <row r="60" spans="1:5" x14ac:dyDescent="0.25">
      <c r="A60" s="48" t="str">
        <f t="shared" si="0"/>
        <v/>
      </c>
      <c r="E60" s="47" t="s">
        <v>83</v>
      </c>
    </row>
    <row r="61" spans="1:5" x14ac:dyDescent="0.25">
      <c r="A61" s="48" t="str">
        <f t="shared" si="0"/>
        <v/>
      </c>
      <c r="E61" s="47" t="s">
        <v>83</v>
      </c>
    </row>
    <row r="62" spans="1:5" x14ac:dyDescent="0.25">
      <c r="A62" s="48" t="str">
        <f t="shared" si="0"/>
        <v/>
      </c>
      <c r="E62" s="47" t="s">
        <v>83</v>
      </c>
    </row>
    <row r="63" spans="1:5" x14ac:dyDescent="0.25">
      <c r="A63" s="48" t="str">
        <f t="shared" si="0"/>
        <v/>
      </c>
      <c r="E63" s="47" t="s">
        <v>83</v>
      </c>
    </row>
    <row r="64" spans="1:5" x14ac:dyDescent="0.25">
      <c r="A64" s="48" t="str">
        <f t="shared" si="0"/>
        <v/>
      </c>
      <c r="E64" s="47" t="s">
        <v>83</v>
      </c>
    </row>
    <row r="65" spans="1:5" x14ac:dyDescent="0.25">
      <c r="A65" s="48" t="str">
        <f t="shared" si="0"/>
        <v/>
      </c>
      <c r="E65" s="47" t="s">
        <v>83</v>
      </c>
    </row>
    <row r="66" spans="1:5" x14ac:dyDescent="0.25">
      <c r="A66" s="48" t="str">
        <f t="shared" si="0"/>
        <v/>
      </c>
      <c r="E66" s="47" t="s">
        <v>83</v>
      </c>
    </row>
    <row r="67" spans="1:5" x14ac:dyDescent="0.25">
      <c r="A67" s="48" t="str">
        <f t="shared" si="0"/>
        <v/>
      </c>
      <c r="E67" s="47" t="s">
        <v>83</v>
      </c>
    </row>
    <row r="68" spans="1:5" x14ac:dyDescent="0.25">
      <c r="A68" s="48" t="str">
        <f t="shared" si="0"/>
        <v/>
      </c>
      <c r="E68" s="47" t="s">
        <v>83</v>
      </c>
    </row>
    <row r="69" spans="1:5" x14ac:dyDescent="0.25">
      <c r="A69" s="48" t="str">
        <f t="shared" ref="A69:A110" si="1">CONCATENATE(B69,C69)</f>
        <v/>
      </c>
      <c r="E69" s="47" t="s">
        <v>83</v>
      </c>
    </row>
    <row r="70" spans="1:5" x14ac:dyDescent="0.25">
      <c r="A70" s="48" t="str">
        <f t="shared" si="1"/>
        <v/>
      </c>
      <c r="E70" s="47" t="s">
        <v>83</v>
      </c>
    </row>
    <row r="71" spans="1:5" x14ac:dyDescent="0.25">
      <c r="A71" s="48" t="str">
        <f t="shared" si="1"/>
        <v/>
      </c>
      <c r="E71" s="47" t="s">
        <v>83</v>
      </c>
    </row>
    <row r="72" spans="1:5" x14ac:dyDescent="0.25">
      <c r="A72" s="48" t="str">
        <f t="shared" si="1"/>
        <v/>
      </c>
      <c r="E72" s="47" t="s">
        <v>83</v>
      </c>
    </row>
    <row r="73" spans="1:5" x14ac:dyDescent="0.25">
      <c r="A73" s="48" t="str">
        <f t="shared" si="1"/>
        <v/>
      </c>
      <c r="E73" s="47" t="s">
        <v>83</v>
      </c>
    </row>
    <row r="74" spans="1:5" x14ac:dyDescent="0.25">
      <c r="A74" s="48" t="str">
        <f t="shared" si="1"/>
        <v/>
      </c>
      <c r="E74" s="47" t="s">
        <v>83</v>
      </c>
    </row>
    <row r="75" spans="1:5" x14ac:dyDescent="0.25">
      <c r="A75" s="48" t="str">
        <f t="shared" si="1"/>
        <v/>
      </c>
      <c r="E75" s="47" t="s">
        <v>83</v>
      </c>
    </row>
    <row r="76" spans="1:5" x14ac:dyDescent="0.25">
      <c r="A76" s="48" t="str">
        <f t="shared" si="1"/>
        <v/>
      </c>
      <c r="E76" s="47" t="s">
        <v>83</v>
      </c>
    </row>
    <row r="77" spans="1:5" x14ac:dyDescent="0.25">
      <c r="A77" s="48" t="str">
        <f t="shared" si="1"/>
        <v/>
      </c>
      <c r="E77" s="47" t="s">
        <v>83</v>
      </c>
    </row>
    <row r="78" spans="1:5" x14ac:dyDescent="0.25">
      <c r="A78" s="48" t="str">
        <f t="shared" si="1"/>
        <v/>
      </c>
      <c r="E78" s="47" t="s">
        <v>83</v>
      </c>
    </row>
    <row r="79" spans="1:5" x14ac:dyDescent="0.25">
      <c r="A79" s="48" t="str">
        <f t="shared" si="1"/>
        <v/>
      </c>
      <c r="E79" s="47" t="s">
        <v>83</v>
      </c>
    </row>
    <row r="80" spans="1:5" x14ac:dyDescent="0.25">
      <c r="A80" s="48" t="str">
        <f t="shared" si="1"/>
        <v/>
      </c>
      <c r="E80" s="47" t="s">
        <v>83</v>
      </c>
    </row>
    <row r="81" spans="1:5" x14ac:dyDescent="0.25">
      <c r="A81" s="48" t="str">
        <f t="shared" si="1"/>
        <v/>
      </c>
      <c r="E81" s="47" t="s">
        <v>83</v>
      </c>
    </row>
    <row r="82" spans="1:5" x14ac:dyDescent="0.25">
      <c r="A82" s="48" t="str">
        <f t="shared" si="1"/>
        <v/>
      </c>
      <c r="E82" s="47" t="s">
        <v>83</v>
      </c>
    </row>
    <row r="83" spans="1:5" x14ac:dyDescent="0.25">
      <c r="A83" s="48" t="str">
        <f t="shared" si="1"/>
        <v/>
      </c>
      <c r="E83" s="47" t="s">
        <v>83</v>
      </c>
    </row>
    <row r="84" spans="1:5" x14ac:dyDescent="0.25">
      <c r="A84" s="48" t="str">
        <f t="shared" si="1"/>
        <v/>
      </c>
      <c r="E84" s="47" t="s">
        <v>83</v>
      </c>
    </row>
    <row r="85" spans="1:5" x14ac:dyDescent="0.25">
      <c r="A85" s="48" t="str">
        <f t="shared" si="1"/>
        <v/>
      </c>
      <c r="E85" s="47" t="s">
        <v>83</v>
      </c>
    </row>
    <row r="86" spans="1:5" x14ac:dyDescent="0.25">
      <c r="A86" s="48" t="str">
        <f t="shared" si="1"/>
        <v/>
      </c>
      <c r="E86" s="47" t="s">
        <v>83</v>
      </c>
    </row>
    <row r="87" spans="1:5" x14ac:dyDescent="0.25">
      <c r="A87" s="48" t="str">
        <f t="shared" si="1"/>
        <v/>
      </c>
      <c r="E87" s="47" t="s">
        <v>83</v>
      </c>
    </row>
    <row r="88" spans="1:5" x14ac:dyDescent="0.25">
      <c r="A88" s="48" t="str">
        <f t="shared" si="1"/>
        <v/>
      </c>
      <c r="E88" s="47" t="s">
        <v>83</v>
      </c>
    </row>
    <row r="89" spans="1:5" x14ac:dyDescent="0.25">
      <c r="A89" s="48" t="str">
        <f t="shared" si="1"/>
        <v/>
      </c>
      <c r="E89" s="47" t="s">
        <v>83</v>
      </c>
    </row>
    <row r="90" spans="1:5" x14ac:dyDescent="0.25">
      <c r="A90" s="48" t="str">
        <f t="shared" si="1"/>
        <v/>
      </c>
      <c r="E90" s="47" t="s">
        <v>83</v>
      </c>
    </row>
    <row r="91" spans="1:5" x14ac:dyDescent="0.25">
      <c r="A91" s="48" t="str">
        <f t="shared" si="1"/>
        <v/>
      </c>
      <c r="E91" s="47" t="s">
        <v>83</v>
      </c>
    </row>
    <row r="92" spans="1:5" x14ac:dyDescent="0.25">
      <c r="A92" s="48" t="str">
        <f t="shared" si="1"/>
        <v/>
      </c>
      <c r="E92" s="47" t="s">
        <v>83</v>
      </c>
    </row>
    <row r="93" spans="1:5" x14ac:dyDescent="0.25">
      <c r="A93" s="48" t="str">
        <f t="shared" si="1"/>
        <v/>
      </c>
      <c r="E93" s="47" t="s">
        <v>83</v>
      </c>
    </row>
    <row r="94" spans="1:5" x14ac:dyDescent="0.25">
      <c r="A94" s="48" t="str">
        <f t="shared" si="1"/>
        <v/>
      </c>
      <c r="E94" s="47" t="s">
        <v>83</v>
      </c>
    </row>
    <row r="95" spans="1:5" x14ac:dyDescent="0.25">
      <c r="A95" s="48" t="str">
        <f t="shared" si="1"/>
        <v/>
      </c>
      <c r="E95" s="47" t="s">
        <v>83</v>
      </c>
    </row>
    <row r="96" spans="1:5" x14ac:dyDescent="0.25">
      <c r="A96" s="48" t="str">
        <f t="shared" si="1"/>
        <v/>
      </c>
      <c r="E96" s="47" t="s">
        <v>83</v>
      </c>
    </row>
    <row r="97" spans="1:5" x14ac:dyDescent="0.25">
      <c r="A97" s="48" t="str">
        <f t="shared" si="1"/>
        <v/>
      </c>
      <c r="E97" s="47" t="s">
        <v>83</v>
      </c>
    </row>
    <row r="98" spans="1:5" x14ac:dyDescent="0.25">
      <c r="A98" s="48" t="str">
        <f t="shared" si="1"/>
        <v/>
      </c>
      <c r="E98" s="47" t="s">
        <v>83</v>
      </c>
    </row>
    <row r="99" spans="1:5" x14ac:dyDescent="0.25">
      <c r="A99" s="48" t="str">
        <f t="shared" si="1"/>
        <v/>
      </c>
      <c r="E99" s="47" t="s">
        <v>83</v>
      </c>
    </row>
    <row r="100" spans="1:5" x14ac:dyDescent="0.25">
      <c r="A100" s="48" t="str">
        <f t="shared" si="1"/>
        <v/>
      </c>
      <c r="E100" s="47" t="s">
        <v>83</v>
      </c>
    </row>
    <row r="101" spans="1:5" x14ac:dyDescent="0.25">
      <c r="A101" s="48" t="str">
        <f t="shared" si="1"/>
        <v/>
      </c>
      <c r="E101" s="47" t="s">
        <v>83</v>
      </c>
    </row>
    <row r="102" spans="1:5" x14ac:dyDescent="0.25">
      <c r="A102" s="48" t="str">
        <f t="shared" si="1"/>
        <v/>
      </c>
      <c r="B102" s="47" t="s">
        <v>83</v>
      </c>
      <c r="C102" s="47" t="s">
        <v>83</v>
      </c>
      <c r="D102" s="47" t="s">
        <v>83</v>
      </c>
      <c r="E102" s="47" t="s">
        <v>83</v>
      </c>
    </row>
    <row r="103" spans="1:5" x14ac:dyDescent="0.25">
      <c r="A103" s="48" t="str">
        <f t="shared" si="1"/>
        <v/>
      </c>
      <c r="B103" s="47" t="s">
        <v>83</v>
      </c>
      <c r="C103" s="47" t="s">
        <v>83</v>
      </c>
      <c r="D103" s="47" t="s">
        <v>83</v>
      </c>
      <c r="E103" s="47" t="s">
        <v>83</v>
      </c>
    </row>
    <row r="104" spans="1:5" x14ac:dyDescent="0.25">
      <c r="A104" s="48" t="str">
        <f t="shared" si="1"/>
        <v/>
      </c>
      <c r="B104" s="47" t="s">
        <v>83</v>
      </c>
      <c r="C104" s="47" t="s">
        <v>83</v>
      </c>
      <c r="D104" s="47" t="s">
        <v>83</v>
      </c>
      <c r="E104" s="47" t="s">
        <v>83</v>
      </c>
    </row>
    <row r="105" spans="1:5" x14ac:dyDescent="0.25">
      <c r="A105" s="48" t="str">
        <f t="shared" si="1"/>
        <v/>
      </c>
      <c r="B105" s="47" t="s">
        <v>83</v>
      </c>
      <c r="C105" s="47" t="s">
        <v>83</v>
      </c>
      <c r="D105" s="47" t="s">
        <v>83</v>
      </c>
      <c r="E105" s="47" t="s">
        <v>83</v>
      </c>
    </row>
    <row r="106" spans="1:5" x14ac:dyDescent="0.25">
      <c r="A106" s="48" t="str">
        <f t="shared" si="1"/>
        <v/>
      </c>
      <c r="B106" s="47" t="s">
        <v>83</v>
      </c>
      <c r="C106" s="47" t="s">
        <v>83</v>
      </c>
      <c r="D106" s="47" t="s">
        <v>83</v>
      </c>
      <c r="E106" s="47" t="s">
        <v>83</v>
      </c>
    </row>
    <row r="107" spans="1:5" x14ac:dyDescent="0.25">
      <c r="A107" s="48" t="str">
        <f t="shared" si="1"/>
        <v/>
      </c>
      <c r="B107" s="47" t="s">
        <v>83</v>
      </c>
      <c r="C107" s="47" t="s">
        <v>83</v>
      </c>
      <c r="D107" s="47" t="s">
        <v>83</v>
      </c>
      <c r="E107" s="47" t="s">
        <v>83</v>
      </c>
    </row>
    <row r="108" spans="1:5" x14ac:dyDescent="0.25">
      <c r="A108" s="48" t="str">
        <f t="shared" si="1"/>
        <v/>
      </c>
      <c r="B108" s="47" t="s">
        <v>83</v>
      </c>
      <c r="C108" s="47" t="s">
        <v>83</v>
      </c>
      <c r="D108" s="47" t="s">
        <v>83</v>
      </c>
      <c r="E108" s="47" t="s">
        <v>83</v>
      </c>
    </row>
    <row r="109" spans="1:5" x14ac:dyDescent="0.25">
      <c r="A109" s="48" t="str">
        <f t="shared" si="1"/>
        <v/>
      </c>
      <c r="B109" s="47" t="s">
        <v>83</v>
      </c>
      <c r="C109" s="47" t="s">
        <v>83</v>
      </c>
      <c r="D109" s="47" t="s">
        <v>83</v>
      </c>
      <c r="E109" s="47" t="s">
        <v>83</v>
      </c>
    </row>
    <row r="110" spans="1:5" x14ac:dyDescent="0.25">
      <c r="A110" s="48" t="str">
        <f t="shared" si="1"/>
        <v/>
      </c>
      <c r="B110" s="47" t="s">
        <v>83</v>
      </c>
      <c r="C110" s="47" t="s">
        <v>83</v>
      </c>
      <c r="D110" s="47" t="s">
        <v>83</v>
      </c>
      <c r="E110" s="47" t="s">
        <v>83</v>
      </c>
    </row>
    <row r="985" spans="2:5" x14ac:dyDescent="0.25">
      <c r="B985" s="47" t="s">
        <v>83</v>
      </c>
      <c r="C985" s="47" t="s">
        <v>83</v>
      </c>
      <c r="D985" s="47" t="s">
        <v>83</v>
      </c>
      <c r="E985" s="47" t="s">
        <v>83</v>
      </c>
    </row>
    <row r="986" spans="2:5" x14ac:dyDescent="0.25">
      <c r="B986" s="47" t="s">
        <v>83</v>
      </c>
      <c r="C986" s="47" t="s">
        <v>83</v>
      </c>
      <c r="D986" s="47" t="s">
        <v>83</v>
      </c>
      <c r="E986" s="47" t="s">
        <v>83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9" tint="0.39997558519241921"/>
    <pageSetUpPr fitToPage="1"/>
  </sheetPr>
  <dimension ref="A1:AQ458"/>
  <sheetViews>
    <sheetView zoomScale="70" zoomScaleNormal="70" workbookViewId="0">
      <selection activeCell="A28" sqref="A28"/>
    </sheetView>
  </sheetViews>
  <sheetFormatPr defaultRowHeight="15" x14ac:dyDescent="0.25"/>
  <cols>
    <col min="1" max="1" width="34.28515625" style="13" customWidth="1"/>
    <col min="2" max="2" width="10" style="13" customWidth="1"/>
    <col min="3" max="3" width="11" style="13" customWidth="1"/>
    <col min="4" max="4" width="10.42578125" style="13" customWidth="1"/>
    <col min="5" max="5" width="11" style="109" customWidth="1"/>
    <col min="6" max="9" width="11" style="13" customWidth="1"/>
    <col min="10" max="10" width="11" style="109" customWidth="1"/>
    <col min="11" max="14" width="11" style="13" customWidth="1"/>
    <col min="15" max="15" width="11" style="109" customWidth="1"/>
    <col min="16" max="19" width="11" style="13" customWidth="1"/>
    <col min="20" max="20" width="11" style="109" customWidth="1"/>
    <col min="21" max="24" width="11" style="13" customWidth="1"/>
    <col min="25" max="26" width="11" style="109" customWidth="1"/>
    <col min="27" max="27" width="16.42578125" style="130" customWidth="1"/>
    <col min="28" max="28" width="9.28515625" style="130" customWidth="1"/>
    <col min="29" max="43" width="9.140625" style="130"/>
    <col min="44" max="16384" width="9.140625" style="13"/>
  </cols>
  <sheetData>
    <row r="1" spans="1:43" ht="15.75" thickBot="1" x14ac:dyDescent="0.3">
      <c r="C1" s="14"/>
    </row>
    <row r="2" spans="1:43" ht="15" customHeight="1" x14ac:dyDescent="0.25">
      <c r="C2" s="191" t="s">
        <v>267</v>
      </c>
      <c r="D2" s="192"/>
      <c r="E2" s="192"/>
      <c r="F2" s="192"/>
      <c r="G2" s="192"/>
      <c r="H2" s="192"/>
      <c r="I2" s="192"/>
      <c r="J2" s="192"/>
      <c r="K2" s="192"/>
      <c r="L2" s="192"/>
      <c r="M2" s="192"/>
      <c r="N2" s="192"/>
      <c r="O2" s="192"/>
      <c r="P2" s="192"/>
      <c r="Q2" s="192"/>
      <c r="R2" s="192"/>
      <c r="S2" s="192"/>
      <c r="T2" s="192"/>
      <c r="U2" s="192"/>
      <c r="V2" s="192"/>
      <c r="W2" s="192"/>
      <c r="X2" s="192"/>
      <c r="Y2" s="192"/>
      <c r="Z2" s="193"/>
    </row>
    <row r="3" spans="1:43" ht="15.75" customHeight="1" thickBot="1" x14ac:dyDescent="0.3">
      <c r="A3" s="32" t="s">
        <v>84</v>
      </c>
      <c r="C3" s="194"/>
      <c r="D3" s="195"/>
      <c r="E3" s="195"/>
      <c r="F3" s="195"/>
      <c r="G3" s="195"/>
      <c r="H3" s="195"/>
      <c r="I3" s="195"/>
      <c r="J3" s="195"/>
      <c r="K3" s="195"/>
      <c r="L3" s="195"/>
      <c r="M3" s="195"/>
      <c r="N3" s="195"/>
      <c r="O3" s="195"/>
      <c r="P3" s="195"/>
      <c r="Q3" s="195"/>
      <c r="R3" s="195"/>
      <c r="S3" s="195"/>
      <c r="T3" s="195"/>
      <c r="U3" s="195"/>
      <c r="V3" s="195"/>
      <c r="W3" s="195"/>
      <c r="X3" s="195"/>
      <c r="Y3" s="195"/>
      <c r="Z3" s="196"/>
      <c r="AB3" s="114" t="s">
        <v>66</v>
      </c>
      <c r="AC3" s="114"/>
      <c r="AD3" s="114"/>
    </row>
    <row r="4" spans="1:43" s="114" customFormat="1" ht="15.75" thickBot="1" x14ac:dyDescent="0.3">
      <c r="C4" s="120"/>
      <c r="E4" s="115"/>
      <c r="F4" s="115" t="str">
        <f>"Proportion of emergency  presentations diagnosed for "&amp;$D$5&amp;" in "&amp;$C$5</f>
        <v>Proportion of emergency  presentations diagnosed for All malignant tumours (excl. NMSC) in London</v>
      </c>
      <c r="G4" s="115"/>
      <c r="H4" s="115" t="str">
        <f>"Proportion of all routes to diagnosis diagnosed for "&amp;$D$5&amp;" in "&amp;$C$5</f>
        <v>Proportion of all routes to diagnosis diagnosed for All malignant tumours (excl. NMSC) in London</v>
      </c>
      <c r="I4" s="115"/>
      <c r="J4" s="115"/>
      <c r="K4" s="115"/>
      <c r="L4" s="115"/>
      <c r="M4" s="115"/>
      <c r="N4" s="115"/>
      <c r="O4" s="121"/>
      <c r="P4" s="121"/>
      <c r="Q4" s="121"/>
      <c r="R4" s="121"/>
      <c r="S4" s="121"/>
      <c r="T4" s="121"/>
      <c r="U4" s="121"/>
      <c r="V4" s="121"/>
      <c r="W4" s="121"/>
      <c r="X4" s="121"/>
      <c r="Y4" s="115"/>
      <c r="Z4" s="115"/>
      <c r="AA4" s="130"/>
      <c r="AE4" s="130"/>
      <c r="AF4" s="130"/>
      <c r="AG4" s="130"/>
      <c r="AH4" s="130"/>
      <c r="AI4" s="130"/>
      <c r="AJ4" s="130"/>
      <c r="AK4" s="130"/>
      <c r="AL4" s="130"/>
      <c r="AM4" s="130"/>
      <c r="AN4" s="130"/>
      <c r="AO4" s="130"/>
      <c r="AP4" s="130"/>
      <c r="AQ4" s="130"/>
    </row>
    <row r="5" spans="1:43" ht="54.75" customHeight="1" x14ac:dyDescent="0.25">
      <c r="A5" s="20"/>
      <c r="B5" s="20"/>
      <c r="C5" s="118" t="str">
        <f>Selection!$C$6</f>
        <v>London</v>
      </c>
      <c r="D5" s="119" t="str">
        <f>Selection!$A$53</f>
        <v>All malignant tumours (excl. NMSC)</v>
      </c>
      <c r="E5" s="169" t="s">
        <v>0</v>
      </c>
      <c r="F5" s="170"/>
      <c r="G5" s="170"/>
      <c r="H5" s="170"/>
      <c r="I5" s="171"/>
      <c r="J5" s="159" t="s">
        <v>1</v>
      </c>
      <c r="K5" s="160"/>
      <c r="L5" s="160"/>
      <c r="M5" s="160"/>
      <c r="N5" s="161"/>
      <c r="O5" s="173" t="s">
        <v>2</v>
      </c>
      <c r="P5" s="160"/>
      <c r="Q5" s="160"/>
      <c r="R5" s="160"/>
      <c r="S5" s="174"/>
      <c r="T5" s="159" t="s">
        <v>3</v>
      </c>
      <c r="U5" s="160"/>
      <c r="V5" s="160"/>
      <c r="W5" s="160"/>
      <c r="X5" s="161"/>
      <c r="Y5" s="175" t="s">
        <v>143</v>
      </c>
      <c r="Z5" s="177" t="s">
        <v>144</v>
      </c>
      <c r="AA5" s="114"/>
      <c r="AB5" s="114"/>
      <c r="AC5" s="114"/>
      <c r="AD5" s="114"/>
      <c r="AE5" s="114"/>
      <c r="AF5" s="114"/>
      <c r="AG5" s="114"/>
    </row>
    <row r="6" spans="1:43" ht="39" customHeight="1" thickBot="1" x14ac:dyDescent="0.3">
      <c r="B6" s="20"/>
      <c r="C6" s="199" t="s">
        <v>4</v>
      </c>
      <c r="D6" s="179"/>
      <c r="E6" s="116" t="s">
        <v>64</v>
      </c>
      <c r="F6" s="158" t="s">
        <v>147</v>
      </c>
      <c r="G6" s="158"/>
      <c r="H6" s="158" t="s">
        <v>142</v>
      </c>
      <c r="I6" s="168"/>
      <c r="J6" s="117" t="s">
        <v>64</v>
      </c>
      <c r="K6" s="158" t="s">
        <v>147</v>
      </c>
      <c r="L6" s="158"/>
      <c r="M6" s="158" t="s">
        <v>142</v>
      </c>
      <c r="N6" s="179"/>
      <c r="O6" s="116" t="s">
        <v>64</v>
      </c>
      <c r="P6" s="158" t="s">
        <v>147</v>
      </c>
      <c r="Q6" s="158"/>
      <c r="R6" s="158" t="s">
        <v>142</v>
      </c>
      <c r="S6" s="168"/>
      <c r="T6" s="117" t="s">
        <v>64</v>
      </c>
      <c r="U6" s="158" t="s">
        <v>147</v>
      </c>
      <c r="V6" s="158"/>
      <c r="W6" s="158" t="s">
        <v>142</v>
      </c>
      <c r="X6" s="179"/>
      <c r="Y6" s="176"/>
      <c r="Z6" s="178"/>
      <c r="AA6" s="114" t="str">
        <f>IF(D5="All tumours (excl. NMSC)"," Total",IF(D5="All malignant tumours (excl. NMSC)","Malignant",D5))</f>
        <v>Malignant</v>
      </c>
      <c r="AB6" s="114"/>
      <c r="AC6" s="114"/>
      <c r="AD6" s="114"/>
      <c r="AE6" s="114"/>
      <c r="AF6" s="114"/>
      <c r="AG6" s="114"/>
    </row>
    <row r="7" spans="1:43" ht="15.75" customHeight="1" x14ac:dyDescent="0.25">
      <c r="A7" s="32"/>
      <c r="B7" s="84"/>
      <c r="C7" s="197">
        <v>2006</v>
      </c>
      <c r="D7" s="198"/>
      <c r="E7" s="200">
        <f>IFERROR(IF($D$5="All tumours (excl. NMSC)", VLOOKUP($AA7,Malignant_EP_year_suppr!$A$5:$I$55,VLOOKUP(E$5,$AD$7:$AE$11,2),FALSE),IF($D$5="All malignant tumours (excl. NMSC)",VLOOKUP($AA7,Malignant_EP_year_suppr!$A$5:$I$55,VLOOKUP(E$5,$AD$7:$AE$11,2),FALSE),VLOOKUP($AA7,TumourType_EP_year_suppr!$A$5:$I$679,VLOOKUP(E$5,'Tumour by year'!$AD$7:$AE$11,2),FALSE))),0)</f>
        <v>6074</v>
      </c>
      <c r="F7" s="212">
        <f>IFERROR(IF(E7="&lt;5","-",E7/$Y7),"-")</f>
        <v>0.84466694479210125</v>
      </c>
      <c r="G7" s="212"/>
      <c r="H7" s="212">
        <f>IF(F7="-","-",IF(E7="&lt;5","-",E7/$Z7))</f>
        <v>0.21848920863309351</v>
      </c>
      <c r="I7" s="213"/>
      <c r="J7" s="200">
        <f>IFERROR(IF($D$5="All tumours (excl. NMSC)", VLOOKUP($AA7,Malignant_EP_year_suppr!$A$5:$I$55,VLOOKUP(J$5,$AD$7:$AE$11,2),FALSE),IF($D$5="All malignant tumours (excl. NMSC)",VLOOKUP($AA7,Malignant_EP_year_suppr!$A$5:$I$55,VLOOKUP(J$5,$AD$7:$AE$11,2),FALSE),VLOOKUP($AA7,TumourType_EP_year_suppr!$A$5:$I$679,VLOOKUP(J$5,'Tumour by year'!$AD$7:$AE$11,2),FALSE))),0)</f>
        <v>198</v>
      </c>
      <c r="K7" s="212">
        <f>IFERROR(IF(J7="&lt;5","-",J7/$Y7),"-")</f>
        <v>2.7534418022528161E-2</v>
      </c>
      <c r="L7" s="212"/>
      <c r="M7" s="212">
        <f>IF(K7="-","-",IF(J7="&lt;5","-",J7/$Z7))</f>
        <v>7.122302158273381E-3</v>
      </c>
      <c r="N7" s="213"/>
      <c r="O7" s="200">
        <f>IFERROR(IF($D$5="All tumours (excl. NMSC)", VLOOKUP($AA7,Malignant_EP_year_suppr!$A$5:$I$55,VLOOKUP(O$5,$AD$7:$AE$11,2),FALSE),IF($D$5="All malignant tumours (excl. NMSC)",VLOOKUP($AA7,Malignant_EP_year_suppr!$A$5:$I$55,VLOOKUP(O$5,$AD$7:$AE$11,2),FALSE),VLOOKUP($AA7,TumourType_EP_year_suppr!$A$5:$I$679,VLOOKUP(O$5,'Tumour by year'!$AD$7:$AE$11,2),FALSE))),0)</f>
        <v>102</v>
      </c>
      <c r="P7" s="212">
        <f>IFERROR(IF(O7="&lt;5","-",O7/$Y7),"-")</f>
        <v>1.4184397163120567E-2</v>
      </c>
      <c r="Q7" s="212"/>
      <c r="R7" s="212">
        <f>IF(P7="-","-",IF(O7="&lt;5","-",O7/$Z7))</f>
        <v>3.6690647482014388E-3</v>
      </c>
      <c r="S7" s="213"/>
      <c r="T7" s="200">
        <f>IFERROR(IF($D$5="All tumours (excl. NMSC)", VLOOKUP($AA7,Malignant_EP_year_suppr!$A$5:$I$55,VLOOKUP(T$5,$AD$7:$AE$11,2),FALSE),IF($D$5="All malignant tumours (excl. NMSC)",VLOOKUP($AA7,Malignant_EP_year_suppr!$A$5:$I$55,VLOOKUP(T$5,$AD$7:$AE$11,2),FALSE),VLOOKUP($AA7,TumourType_EP_year_suppr!$A$5:$I$679,VLOOKUP(T$5,'Tumour by year'!$AD$7:$AE$11,2),FALSE))),0)</f>
        <v>817</v>
      </c>
      <c r="U7" s="212">
        <f>IFERROR(IF(T7="&lt;5","-",T7/$Y7),"-")</f>
        <v>0.11361424002225004</v>
      </c>
      <c r="V7" s="212"/>
      <c r="W7" s="212">
        <f>IF(U7="-","-",IF(T7="&lt;5","-",T7/$Z7))</f>
        <v>2.9388489208633094E-2</v>
      </c>
      <c r="X7" s="213"/>
      <c r="Y7" s="200">
        <f>IFERROR(IF($D$5="All tumours (excl. NMSC)", VLOOKUP($AA7,Malignant_EP_year_suppr!$A$5:$I$55,VLOOKUP(Y$5,$AD$7:$AE$11,2),FALSE),IF($D$5="All malignant tumours (excl. NMSC)",VLOOKUP($AA7,Malignant_EP_year_suppr!$A$5:$I$55,VLOOKUP(Y$5,$AD$7:$AE$11,2),FALSE),VLOOKUP($AA7,TumourType_EP_year_suppr!$A$5:$I$679,VLOOKUP(Y$5,'Tumour by year'!$AD$7:$AE$11,2),FALSE))),0)</f>
        <v>7191</v>
      </c>
      <c r="Z7" s="201">
        <f>IFERROR(IF($D$5="All tumours (excl. NMSC)", VLOOKUP($AA7,Malignant_all_year_suppr!$A$5:$E$54,5,FALSE),IF($D$5="All malignant tumours (excl. NMSC)",VLOOKUP($AA7,Malignant_all_year_suppr!$A$5:$E$54,5,FALSE),VLOOKUP($AA7,TumourType_all_year_suppr!$A$5:$E$767,5,FALSE))),0)</f>
        <v>27800</v>
      </c>
      <c r="AA7" s="184" t="str">
        <f>CONCATENATE($C$5,$C7,$AA$6)</f>
        <v>London2006Malignant</v>
      </c>
      <c r="AB7" s="134"/>
      <c r="AC7" s="128"/>
      <c r="AD7" s="114" t="s">
        <v>0</v>
      </c>
      <c r="AE7" s="126">
        <v>5</v>
      </c>
      <c r="AF7" s="114"/>
      <c r="AG7" s="114"/>
    </row>
    <row r="8" spans="1:43" ht="15.75" customHeight="1" x14ac:dyDescent="0.25">
      <c r="A8" s="21"/>
      <c r="B8" s="84"/>
      <c r="C8" s="187"/>
      <c r="D8" s="188"/>
      <c r="E8" s="152"/>
      <c r="F8" s="214">
        <f>IF(F7="-","-",IF(ISBLANK(E7), "",ROUND((2*E7+1.96^2-(1.96*SQRT((1.96^2+4*E7*(1-F7)))))/(2*($Y7+(1.96^2))), 3)))</f>
        <v>0.83599999999999997</v>
      </c>
      <c r="G8" s="214">
        <f>IF(F7="-","-",IF(ISBLANK(E7), "",ROUND((2*E7+1.96^2+(1.96*SQRT((1.96^2+4*E7*(1-F7)))))/(2*($Y7+(1.96^2))), 3)))</f>
        <v>0.85299999999999998</v>
      </c>
      <c r="H8" s="214">
        <f>IF(H7="-","-",IF(ISBLANK(E7), "",ROUND((2*E7+1.96^2-(1.96*SQRT((1.96^2+4*E7*(1-H7)))))/(2*($Z7+(1.96^2))), 3)))</f>
        <v>0.214</v>
      </c>
      <c r="I8" s="215">
        <f>IF(H7="-","-",IF(ISBLANK(E7), "",ROUND((2*E7+1.96^2+(1.96*SQRT((1.96^2+4*E7*(1-H7)))))/(2*($Z7+(1.96^2))), 3)))</f>
        <v>0.223</v>
      </c>
      <c r="J8" s="152"/>
      <c r="K8" s="214">
        <f>IF(K7="-","-",IF(ISBLANK(J7), "",ROUND((2*J7+1.96^2-(1.96*SQRT((1.96^2+4*J7*(1-K7)))))/(2*($Y7+(1.96^2))), 3)))</f>
        <v>2.4E-2</v>
      </c>
      <c r="L8" s="214">
        <f>IF(K7="-","-",IF(ISBLANK(J7), "",ROUND((2*J7+1.96^2+(1.96*SQRT((1.96^2+4*J7*(1-K7)))))/(2*($Y7+(1.96^2))), 3)))</f>
        <v>3.2000000000000001E-2</v>
      </c>
      <c r="M8" s="214">
        <f>IF(M7="-","-",IF(ISBLANK(J7), "",ROUND((2*J7+1.96^2-(1.96*SQRT((1.96^2+4*J7*(1-M7)))))/(2*($Z7+(1.96^2))), 3)))</f>
        <v>6.0000000000000001E-3</v>
      </c>
      <c r="N8" s="215">
        <f>IF(M7="-","-",IF(ISBLANK(J7), "",ROUND((2*J7+1.96^2+(1.96*SQRT((1.96^2+4*J7*(1-M7)))))/(2*($Z7+(1.96^2))), 3)))</f>
        <v>8.0000000000000002E-3</v>
      </c>
      <c r="O8" s="152"/>
      <c r="P8" s="214">
        <f>IF(P7="-","-",IF(ISBLANK(O7), "",ROUND((2*O7+1.96^2-(1.96*SQRT((1.96^2+4*O7*(1-P7)))))/(2*($Y7+(1.96^2))), 3)))</f>
        <v>1.2E-2</v>
      </c>
      <c r="Q8" s="214">
        <f>IF(P7="-","-",IF(ISBLANK(O7), "",ROUND((2*O7+1.96^2+(1.96*SQRT((1.96^2+4*O7*(1-P7)))))/(2*($Y7+(1.96^2))), 3)))</f>
        <v>1.7000000000000001E-2</v>
      </c>
      <c r="R8" s="214">
        <f>IF(R7="-","-",IF(ISBLANK(O7), "",ROUND((2*O7+1.96^2-(1.96*SQRT((1.96^2+4*O7*(1-R7)))))/(2*($Z7+(1.96^2))), 3)))</f>
        <v>3.0000000000000001E-3</v>
      </c>
      <c r="S8" s="215">
        <f>IF(R7="-","-",IF(ISBLANK(O7), "",ROUND((2*O7+1.96^2+(1.96*SQRT((1.96^2+4*O7*(1-R7)))))/(2*($Z7+(1.96^2))), 3)))</f>
        <v>4.0000000000000001E-3</v>
      </c>
      <c r="T8" s="152"/>
      <c r="U8" s="214">
        <f>IF(U7="-","-",IF(ISBLANK(T7), "",ROUND((2*T7+1.96^2-(1.96*SQRT((1.96^2+4*T7*(1-U7)))))/(2*($Y7+(1.96^2))), 3)))</f>
        <v>0.106</v>
      </c>
      <c r="V8" s="214">
        <f>IF(U7="-","-",IF(ISBLANK(T7), "",ROUND((2*T7+1.96^2+(1.96*SQRT((1.96^2+4*T7*(1-U7)))))/(2*($Y7+(1.96^2))), 3)))</f>
        <v>0.121</v>
      </c>
      <c r="W8" s="214">
        <f>IF(W7="-","-",IF(ISBLANK(T7), "",ROUND((2*T7+1.96^2-(1.96*SQRT((1.96^2+4*T7*(1-W7)))))/(2*($Z7+(1.96^2))), 3)))</f>
        <v>2.7E-2</v>
      </c>
      <c r="X8" s="215">
        <f>IF(W7="-","-",IF(ISBLANK(T7), "",ROUND((2*T7+1.96^2+(1.96*SQRT((1.96^2+4*T7*(1-W7)))))/(2*($Z7+(1.96^2))), 3)))</f>
        <v>3.1E-2</v>
      </c>
      <c r="Y8" s="152"/>
      <c r="Z8" s="202"/>
      <c r="AA8" s="184"/>
      <c r="AB8" s="134"/>
      <c r="AC8" s="128"/>
      <c r="AD8" s="114" t="s">
        <v>1</v>
      </c>
      <c r="AE8" s="126">
        <v>6</v>
      </c>
      <c r="AF8" s="114"/>
      <c r="AG8" s="114"/>
    </row>
    <row r="9" spans="1:43" ht="15.75" x14ac:dyDescent="0.25">
      <c r="A9" s="21"/>
      <c r="B9" s="21"/>
      <c r="C9" s="187">
        <v>2007</v>
      </c>
      <c r="D9" s="188"/>
      <c r="E9" s="200">
        <f>IFERROR(IF($D$5="All tumours (excl. NMSC)", VLOOKUP($AA9,Malignant_EP_year_suppr!$A$5:$I$55,VLOOKUP(E$5,$AD$7:$AE$11,2),FALSE),IF($D$5="All malignant tumours (excl. NMSC)",VLOOKUP($AA9,Malignant_EP_year_suppr!$A$5:$I$55,VLOOKUP(E$5,$AD$7:$AE$11,2),FALSE),VLOOKUP($AA9,TumourType_EP_year_suppr!$A$5:$I$679,VLOOKUP(E$5,'Tumour by year'!$AD$7:$AE$11,2),FALSE))),0)</f>
        <v>5776</v>
      </c>
      <c r="F9" s="216">
        <f>IFERROR(IF(E9="&lt;5","-",E9/$Y9),"-")</f>
        <v>0.84966166519564579</v>
      </c>
      <c r="G9" s="216"/>
      <c r="H9" s="212">
        <f>IF(F9="-","-",IF(E9="&lt;5","-",E9/$Z9))</f>
        <v>0.20330869412178809</v>
      </c>
      <c r="I9" s="213"/>
      <c r="J9" s="200">
        <f>IFERROR(IF($D$5="All tumours (excl. NMSC)", VLOOKUP($AA9,Malignant_EP_year_suppr!$A$5:$I$55,VLOOKUP(J$5,$AD$7:$AE$11,2),FALSE),IF($D$5="All malignant tumours (excl. NMSC)",VLOOKUP($AA9,Malignant_EP_year_suppr!$A$5:$I$55,VLOOKUP(J$5,$AD$7:$AE$11,2),FALSE),VLOOKUP($AA9,TumourType_EP_year_suppr!$A$5:$I$679,VLOOKUP(J$5,'Tumour by year'!$AD$7:$AE$11,2),FALSE))),0)</f>
        <v>170</v>
      </c>
      <c r="K9" s="216">
        <f t="shared" ref="K9:K21" si="0">IFERROR(IF(J9="&lt;5","-",J9/$Y9),"-")</f>
        <v>2.5007355104442484E-2</v>
      </c>
      <c r="L9" s="216"/>
      <c r="M9" s="212">
        <f>IF(K9="-","-",IF(J9="&lt;5","-",J9/$Z9))</f>
        <v>5.9838085181274196E-3</v>
      </c>
      <c r="N9" s="213"/>
      <c r="O9" s="200">
        <f>IFERROR(IF($D$5="All tumours (excl. NMSC)", VLOOKUP($AA9,Malignant_EP_year_suppr!$A$5:$I$55,VLOOKUP(O$5,$AD$7:$AE$11,2),FALSE),IF($D$5="All malignant tumours (excl. NMSC)",VLOOKUP($AA9,Malignant_EP_year_suppr!$A$5:$I$55,VLOOKUP(O$5,$AD$7:$AE$11,2),FALSE),VLOOKUP($AA9,TumourType_EP_year_suppr!$A$5:$I$679,VLOOKUP(O$5,'Tumour by year'!$AD$7:$AE$11,2),FALSE))),0)</f>
        <v>100</v>
      </c>
      <c r="P9" s="216">
        <f t="shared" ref="P9:P21" si="1">IFERROR(IF(O9="&lt;5","-",O9/$Y9),"-")</f>
        <v>1.4710208884966167E-2</v>
      </c>
      <c r="Q9" s="216"/>
      <c r="R9" s="212">
        <f>IF(P9="-","-",IF(O9="&lt;5","-",O9/$Z9))</f>
        <v>3.5198873636043647E-3</v>
      </c>
      <c r="S9" s="213"/>
      <c r="T9" s="200">
        <f>IFERROR(IF($D$5="All tumours (excl. NMSC)", VLOOKUP($AA9,Malignant_EP_year_suppr!$A$5:$I$55,VLOOKUP(T$5,$AD$7:$AE$11,2),FALSE),IF($D$5="All malignant tumours (excl. NMSC)",VLOOKUP($AA9,Malignant_EP_year_suppr!$A$5:$I$55,VLOOKUP(T$5,$AD$7:$AE$11,2),FALSE),VLOOKUP($AA9,TumourType_EP_year_suppr!$A$5:$I$679,VLOOKUP(T$5,'Tumour by year'!$AD$7:$AE$11,2),FALSE))),0)</f>
        <v>752</v>
      </c>
      <c r="U9" s="216">
        <f t="shared" ref="U9:U21" si="2">IFERROR(IF(T9="&lt;5","-",T9/$Y9),"-")</f>
        <v>0.11062077081494558</v>
      </c>
      <c r="V9" s="216"/>
      <c r="W9" s="212">
        <f>IF(U9="-","-",IF(T9="&lt;5","-",T9/$Z9))</f>
        <v>2.6469552974304821E-2</v>
      </c>
      <c r="X9" s="213"/>
      <c r="Y9" s="200">
        <f>IFERROR(IF($D$5="All tumours (excl. NMSC)", VLOOKUP($AA9,Malignant_EP_year_suppr!$A$5:$I$55,VLOOKUP(Y$5,$AD$7:$AE$11,2),FALSE),IF($D$5="All malignant tumours (excl. NMSC)",VLOOKUP($AA9,Malignant_EP_year_suppr!$A$5:$I$55,VLOOKUP(Y$5,$AD$7:$AE$11,2),FALSE),VLOOKUP($AA9,TumourType_EP_year_suppr!$A$5:$I$679,VLOOKUP(Y$5,'Tumour by year'!$AD$7:$AE$11,2),FALSE))),0)</f>
        <v>6798</v>
      </c>
      <c r="Z9" s="201">
        <f>IFERROR(IF($D$5="All tumours (excl. NMSC)", VLOOKUP($AA9,Malignant_all_year_suppr!$A$5:$E$54,5,FALSE),IF($D$5="All malignant tumours (excl. NMSC)",VLOOKUP($AA9,Malignant_all_year_suppr!$A$5:$E$54,5,FALSE),VLOOKUP($AA9,TumourType_all_year_suppr!$A$5:$E$767,5,FALSE))),0)</f>
        <v>28410</v>
      </c>
      <c r="AA9" s="184" t="str">
        <f t="shared" ref="AA9" si="3">CONCATENATE($C$5,$C9,$AA$6)</f>
        <v>London2007Malignant</v>
      </c>
      <c r="AB9" s="134"/>
      <c r="AC9" s="114"/>
      <c r="AD9" s="114" t="s">
        <v>2</v>
      </c>
      <c r="AE9" s="126">
        <v>7</v>
      </c>
      <c r="AF9" s="114"/>
      <c r="AG9" s="114"/>
    </row>
    <row r="10" spans="1:43" ht="15.75" x14ac:dyDescent="0.25">
      <c r="A10" s="21"/>
      <c r="B10" s="21"/>
      <c r="C10" s="187"/>
      <c r="D10" s="188"/>
      <c r="E10" s="152"/>
      <c r="F10" s="214">
        <f>IF(F9="-","-",IF(ISBLANK(E9), "",ROUND((2*E9+1.96^2-(1.96*SQRT((1.96^2+4*E9*(1-F9)))))/(2*($Y9+(1.96^2))), 3)))</f>
        <v>0.84099999999999997</v>
      </c>
      <c r="G10" s="214">
        <f>IF(F9="-","-",IF(ISBLANK(E9), "",ROUND((2*E9+1.96^2+(1.96*SQRT((1.96^2+4*E9*(1-F9)))))/(2*($Y9+(1.96^2))), 3)))</f>
        <v>0.85799999999999998</v>
      </c>
      <c r="H10" s="214">
        <f>IF(H9="-","-",IF(ISBLANK(E9), "",ROUND((2*E9+1.96^2-(1.96*SQRT((1.96^2+4*E9*(1-H9)))))/(2*($Z9+(1.96^2))), 3)))</f>
        <v>0.19900000000000001</v>
      </c>
      <c r="I10" s="215">
        <f>IF(H9="-","-",IF(ISBLANK(E9), "",ROUND((2*E9+1.96^2+(1.96*SQRT((1.96^2+4*E9*(1-H9)))))/(2*($Z9+(1.96^2))), 3)))</f>
        <v>0.20799999999999999</v>
      </c>
      <c r="J10" s="152"/>
      <c r="K10" s="214">
        <f>IF(K9="-","-",IF(ISBLANK(J9), "",ROUND((2*J9+1.96^2-(1.96*SQRT((1.96^2+4*J9*(1-K9)))))/(2*($Y9+(1.96^2))), 3)))</f>
        <v>2.1999999999999999E-2</v>
      </c>
      <c r="L10" s="214">
        <f>IF(K9="-","-",IF(ISBLANK(J9), "",ROUND((2*J9+1.96^2+(1.96*SQRT((1.96^2+4*J9*(1-K9)))))/(2*($Y9+(1.96^2))), 3)))</f>
        <v>2.9000000000000001E-2</v>
      </c>
      <c r="M10" s="214">
        <f>IF(M9="-","-",IF(ISBLANK(J9), "",ROUND((2*J9+1.96^2-(1.96*SQRT((1.96^2+4*J9*(1-M9)))))/(2*($Z9+(1.96^2))), 3)))</f>
        <v>5.0000000000000001E-3</v>
      </c>
      <c r="N10" s="215">
        <f>IF(M9="-","-",IF(ISBLANK(J9), "",ROUND((2*J9+1.96^2+(1.96*SQRT((1.96^2+4*J9*(1-M9)))))/(2*($Z9+(1.96^2))), 3)))</f>
        <v>7.0000000000000001E-3</v>
      </c>
      <c r="O10" s="152"/>
      <c r="P10" s="214">
        <f>IF(P9="-","-",IF(ISBLANK(O9), "",ROUND((2*O9+1.96^2-(1.96*SQRT((1.96^2+4*O9*(1-P9)))))/(2*($Y9+(1.96^2))), 3)))</f>
        <v>1.2E-2</v>
      </c>
      <c r="Q10" s="214">
        <f>IF(P9="-","-",IF(ISBLANK(O9), "",ROUND((2*O9+1.96^2+(1.96*SQRT((1.96^2+4*O9*(1-P9)))))/(2*($Y9+(1.96^2))), 3)))</f>
        <v>1.7999999999999999E-2</v>
      </c>
      <c r="R10" s="214">
        <f>IF(R9="-","-",IF(ISBLANK(O9), "",ROUND((2*O9+1.96^2-(1.96*SQRT((1.96^2+4*O9*(1-R9)))))/(2*($Z9+(1.96^2))), 3)))</f>
        <v>3.0000000000000001E-3</v>
      </c>
      <c r="S10" s="215">
        <f>IF(R9="-","-",IF(ISBLANK(O9), "",ROUND((2*O9+1.96^2+(1.96*SQRT((1.96^2+4*O9*(1-R9)))))/(2*($Z9+(1.96^2))), 3)))</f>
        <v>4.0000000000000001E-3</v>
      </c>
      <c r="T10" s="152"/>
      <c r="U10" s="214">
        <f>IF(U9="-","-",IF(ISBLANK(T9), "",ROUND((2*T9+1.96^2-(1.96*SQRT((1.96^2+4*T9*(1-U9)))))/(2*($Y9+(1.96^2))), 3)))</f>
        <v>0.10299999999999999</v>
      </c>
      <c r="V10" s="214">
        <f>IF(U9="-","-",IF(ISBLANK(T9), "",ROUND((2*T9+1.96^2+(1.96*SQRT((1.96^2+4*T9*(1-U9)))))/(2*($Y9+(1.96^2))), 3)))</f>
        <v>0.11799999999999999</v>
      </c>
      <c r="W10" s="214">
        <f>IF(W9="-","-",IF(ISBLANK(T9), "",ROUND((2*T9+1.96^2-(1.96*SQRT((1.96^2+4*T9*(1-W9)))))/(2*($Z9+(1.96^2))), 3)))</f>
        <v>2.5000000000000001E-2</v>
      </c>
      <c r="X10" s="215">
        <f>IF(W9="-","-",IF(ISBLANK(T9), "",ROUND((2*T9+1.96^2+(1.96*SQRT((1.96^2+4*T9*(1-W9)))))/(2*($Z9+(1.96^2))), 3)))</f>
        <v>2.8000000000000001E-2</v>
      </c>
      <c r="Y10" s="152"/>
      <c r="Z10" s="202"/>
      <c r="AA10" s="184"/>
      <c r="AB10" s="134"/>
      <c r="AC10" s="114"/>
      <c r="AD10" s="114" t="s">
        <v>3</v>
      </c>
      <c r="AE10" s="126">
        <v>8</v>
      </c>
      <c r="AF10" s="114"/>
      <c r="AG10" s="114"/>
    </row>
    <row r="11" spans="1:43" ht="15.75" x14ac:dyDescent="0.25">
      <c r="A11" s="21"/>
      <c r="B11" s="21"/>
      <c r="C11" s="187">
        <v>2008</v>
      </c>
      <c r="D11" s="188"/>
      <c r="E11" s="200">
        <f>IFERROR(IF($D$5="All tumours (excl. NMSC)", VLOOKUP($AA11,Malignant_EP_year_suppr!$A$5:$I$55,VLOOKUP(E$5,$AD$7:$AE$11,2),FALSE),IF($D$5="All malignant tumours (excl. NMSC)",VLOOKUP($AA11,Malignant_EP_year_suppr!$A$5:$I$55,VLOOKUP(E$5,$AD$7:$AE$11,2),FALSE),VLOOKUP($AA11,TumourType_EP_year_suppr!$A$5:$I$679,VLOOKUP(E$5,'Tumour by year'!$AD$7:$AE$11,2),FALSE))),0)</f>
        <v>5766</v>
      </c>
      <c r="F11" s="216">
        <f>IFERROR(IF(E11="&lt;5","-",E11/$Y11),"-")</f>
        <v>0.83637946040034816</v>
      </c>
      <c r="G11" s="216"/>
      <c r="H11" s="212">
        <f>IF(F11="-","-",IF(E11="&lt;5","-",E11/$Z11))</f>
        <v>0.20076601671309191</v>
      </c>
      <c r="I11" s="213"/>
      <c r="J11" s="200">
        <f>IFERROR(IF($D$5="All tumours (excl. NMSC)", VLOOKUP($AA11,Malignant_EP_year_suppr!$A$5:$I$55,VLOOKUP(J$5,$AD$7:$AE$11,2),FALSE),IF($D$5="All malignant tumours (excl. NMSC)",VLOOKUP($AA11,Malignant_EP_year_suppr!$A$5:$I$55,VLOOKUP(J$5,$AD$7:$AE$11,2),FALSE),VLOOKUP($AA11,TumourType_EP_year_suppr!$A$5:$I$679,VLOOKUP(J$5,'Tumour by year'!$AD$7:$AE$11,2),FALSE))),0)</f>
        <v>220</v>
      </c>
      <c r="K11" s="216">
        <f t="shared" si="0"/>
        <v>3.1911807368726432E-2</v>
      </c>
      <c r="L11" s="216"/>
      <c r="M11" s="212">
        <f>IF(K11="-","-",IF(J11="&lt;5","-",J11/$Z11))</f>
        <v>7.6601671309192198E-3</v>
      </c>
      <c r="N11" s="213"/>
      <c r="O11" s="200">
        <f>IFERROR(IF($D$5="All tumours (excl. NMSC)", VLOOKUP($AA11,Malignant_EP_year_suppr!$A$5:$I$55,VLOOKUP(O$5,$AD$7:$AE$11,2),FALSE),IF($D$5="All malignant tumours (excl. NMSC)",VLOOKUP($AA11,Malignant_EP_year_suppr!$A$5:$I$55,VLOOKUP(O$5,$AD$7:$AE$11,2),FALSE),VLOOKUP($AA11,TumourType_EP_year_suppr!$A$5:$I$679,VLOOKUP(O$5,'Tumour by year'!$AD$7:$AE$11,2),FALSE))),0)</f>
        <v>185</v>
      </c>
      <c r="P11" s="216">
        <f t="shared" si="1"/>
        <v>2.6834928923701769E-2</v>
      </c>
      <c r="Q11" s="216"/>
      <c r="R11" s="212">
        <f>IF(P11="-","-",IF(O11="&lt;5","-",O11/$Z11))</f>
        <v>6.4415041782729804E-3</v>
      </c>
      <c r="S11" s="213"/>
      <c r="T11" s="200">
        <f>IFERROR(IF($D$5="All tumours (excl. NMSC)", VLOOKUP($AA11,Malignant_EP_year_suppr!$A$5:$I$55,VLOOKUP(T$5,$AD$7:$AE$11,2),FALSE),IF($D$5="All malignant tumours (excl. NMSC)",VLOOKUP($AA11,Malignant_EP_year_suppr!$A$5:$I$55,VLOOKUP(T$5,$AD$7:$AE$11,2),FALSE),VLOOKUP($AA11,TumourType_EP_year_suppr!$A$5:$I$679,VLOOKUP(T$5,'Tumour by year'!$AD$7:$AE$11,2),FALSE))),0)</f>
        <v>723</v>
      </c>
      <c r="U11" s="216">
        <f t="shared" si="2"/>
        <v>0.10487380330722368</v>
      </c>
      <c r="V11" s="216"/>
      <c r="W11" s="212">
        <f>IF(U11="-","-",IF(T11="&lt;5","-",T11/$Z11))</f>
        <v>2.517409470752089E-2</v>
      </c>
      <c r="X11" s="213"/>
      <c r="Y11" s="200">
        <f>IFERROR(IF($D$5="All tumours (excl. NMSC)", VLOOKUP($AA11,Malignant_EP_year_suppr!$A$5:$I$55,VLOOKUP(Y$5,$AD$7:$AE$11,2),FALSE),IF($D$5="All malignant tumours (excl. NMSC)",VLOOKUP($AA11,Malignant_EP_year_suppr!$A$5:$I$55,VLOOKUP(Y$5,$AD$7:$AE$11,2),FALSE),VLOOKUP($AA11,TumourType_EP_year_suppr!$A$5:$I$679,VLOOKUP(Y$5,'Tumour by year'!$AD$7:$AE$11,2),FALSE))),0)</f>
        <v>6894</v>
      </c>
      <c r="Z11" s="201">
        <f>IFERROR(IF($D$5="All tumours (excl. NMSC)", VLOOKUP($AA11,Malignant_all_year_suppr!$A$5:$E$54,5,FALSE),IF($D$5="All malignant tumours (excl. NMSC)",VLOOKUP($AA11,Malignant_all_year_suppr!$A$5:$E$54,5,FALSE),VLOOKUP($AA11,TumourType_all_year_suppr!$A$5:$E$767,5,FALSE))),0)</f>
        <v>28720</v>
      </c>
      <c r="AA11" s="184" t="str">
        <f t="shared" ref="AA11" si="4">CONCATENATE($C$5,$C11,$AA$6)</f>
        <v>London2008Malignant</v>
      </c>
      <c r="AB11" s="134"/>
      <c r="AC11" s="114"/>
      <c r="AD11" s="114" t="s">
        <v>143</v>
      </c>
      <c r="AE11" s="126">
        <v>9</v>
      </c>
      <c r="AF11" s="114"/>
      <c r="AG11" s="114"/>
    </row>
    <row r="12" spans="1:43" ht="15.75" x14ac:dyDescent="0.25">
      <c r="A12" s="21"/>
      <c r="B12" s="21"/>
      <c r="C12" s="187"/>
      <c r="D12" s="188"/>
      <c r="E12" s="152"/>
      <c r="F12" s="214">
        <f>IF(F11="-","-",IF(ISBLANK(E11), "",ROUND((2*E11+1.96^2-(1.96*SQRT((1.96^2+4*E11*(1-F11)))))/(2*($Y11+(1.96^2))), 3)))</f>
        <v>0.82699999999999996</v>
      </c>
      <c r="G12" s="214">
        <f>IF(F11="-","-",IF(ISBLANK(E11), "",ROUND((2*E11+1.96^2+(1.96*SQRT((1.96^2+4*E11*(1-F11)))))/(2*($Y11+(1.96^2))), 3)))</f>
        <v>0.84499999999999997</v>
      </c>
      <c r="H12" s="214">
        <f>IF(H11="-","-",IF(ISBLANK(E11), "",ROUND((2*E11+1.96^2-(1.96*SQRT((1.96^2+4*E11*(1-H11)))))/(2*($Z11+(1.96^2))), 3)))</f>
        <v>0.19600000000000001</v>
      </c>
      <c r="I12" s="215">
        <f>IF(H11="-","-",IF(ISBLANK(E11), "",ROUND((2*E11+1.96^2+(1.96*SQRT((1.96^2+4*E11*(1-H11)))))/(2*($Z11+(1.96^2))), 3)))</f>
        <v>0.20499999999999999</v>
      </c>
      <c r="J12" s="152"/>
      <c r="K12" s="214">
        <f>IF(K11="-","-",IF(ISBLANK(J11), "",ROUND((2*J11+1.96^2-(1.96*SQRT((1.96^2+4*J11*(1-K11)))))/(2*($Y11+(1.96^2))), 3)))</f>
        <v>2.8000000000000001E-2</v>
      </c>
      <c r="L12" s="214">
        <f>IF(K11="-","-",IF(ISBLANK(J11), "",ROUND((2*J11+1.96^2+(1.96*SQRT((1.96^2+4*J11*(1-K11)))))/(2*($Y11+(1.96^2))), 3)))</f>
        <v>3.5999999999999997E-2</v>
      </c>
      <c r="M12" s="214">
        <f>IF(M11="-","-",IF(ISBLANK(J11), "",ROUND((2*J11+1.96^2-(1.96*SQRT((1.96^2+4*J11*(1-M11)))))/(2*($Z11+(1.96^2))), 3)))</f>
        <v>7.0000000000000001E-3</v>
      </c>
      <c r="N12" s="215">
        <f>IF(M11="-","-",IF(ISBLANK(J11), "",ROUND((2*J11+1.96^2+(1.96*SQRT((1.96^2+4*J11*(1-M11)))))/(2*($Z11+(1.96^2))), 3)))</f>
        <v>8.9999999999999993E-3</v>
      </c>
      <c r="O12" s="152"/>
      <c r="P12" s="214">
        <f>IF(P11="-","-",IF(ISBLANK(O11), "",ROUND((2*O11+1.96^2-(1.96*SQRT((1.96^2+4*O11*(1-P11)))))/(2*($Y11+(1.96^2))), 3)))</f>
        <v>2.3E-2</v>
      </c>
      <c r="Q12" s="214">
        <f>IF(P11="-","-",IF(ISBLANK(O11), "",ROUND((2*O11+1.96^2+(1.96*SQRT((1.96^2+4*O11*(1-P11)))))/(2*($Y11+(1.96^2))), 3)))</f>
        <v>3.1E-2</v>
      </c>
      <c r="R12" s="214">
        <f>IF(R11="-","-",IF(ISBLANK(O11), "",ROUND((2*O11+1.96^2-(1.96*SQRT((1.96^2+4*O11*(1-R11)))))/(2*($Z11+(1.96^2))), 3)))</f>
        <v>6.0000000000000001E-3</v>
      </c>
      <c r="S12" s="215">
        <f>IF(R11="-","-",IF(ISBLANK(O11), "",ROUND((2*O11+1.96^2+(1.96*SQRT((1.96^2+4*O11*(1-R11)))))/(2*($Z11+(1.96^2))), 3)))</f>
        <v>7.0000000000000001E-3</v>
      </c>
      <c r="T12" s="152"/>
      <c r="U12" s="214">
        <f>IF(U11="-","-",IF(ISBLANK(T11), "",ROUND((2*T11+1.96^2-(1.96*SQRT((1.96^2+4*T11*(1-U11)))))/(2*($Y11+(1.96^2))), 3)))</f>
        <v>9.8000000000000004E-2</v>
      </c>
      <c r="V12" s="214">
        <f>IF(U11="-","-",IF(ISBLANK(T11), "",ROUND((2*T11+1.96^2+(1.96*SQRT((1.96^2+4*T11*(1-U11)))))/(2*($Y11+(1.96^2))), 3)))</f>
        <v>0.112</v>
      </c>
      <c r="W12" s="214">
        <f>IF(W11="-","-",IF(ISBLANK(T11), "",ROUND((2*T11+1.96^2-(1.96*SQRT((1.96^2+4*T11*(1-W11)))))/(2*($Z11+(1.96^2))), 3)))</f>
        <v>2.3E-2</v>
      </c>
      <c r="X12" s="215">
        <f>IF(W11="-","-",IF(ISBLANK(T11), "",ROUND((2*T11+1.96^2+(1.96*SQRT((1.96^2+4*T11*(1-W11)))))/(2*($Z11+(1.96^2))), 3)))</f>
        <v>2.7E-2</v>
      </c>
      <c r="Y12" s="152"/>
      <c r="Z12" s="202"/>
      <c r="AA12" s="184"/>
      <c r="AB12" s="134"/>
      <c r="AC12" s="114"/>
      <c r="AD12" s="114"/>
      <c r="AE12" s="114"/>
      <c r="AF12" s="114"/>
      <c r="AG12" s="114"/>
    </row>
    <row r="13" spans="1:43" ht="15.75" x14ac:dyDescent="0.25">
      <c r="A13" s="21"/>
      <c r="B13" s="21"/>
      <c r="C13" s="187">
        <v>2009</v>
      </c>
      <c r="D13" s="188"/>
      <c r="E13" s="200">
        <f>IFERROR(IF($D$5="All tumours (excl. NMSC)", VLOOKUP($AA13,Malignant_EP_year_suppr!$A$5:$I$55,VLOOKUP(E$5,$AD$7:$AE$11,2),FALSE),IF($D$5="All malignant tumours (excl. NMSC)",VLOOKUP($AA13,Malignant_EP_year_suppr!$A$5:$I$55,VLOOKUP(E$5,$AD$7:$AE$11,2),FALSE),VLOOKUP($AA13,TumourType_EP_year_suppr!$A$5:$I$679,VLOOKUP(E$5,'Tumour by year'!$AD$7:$AE$11,2),FALSE))),0)</f>
        <v>5936</v>
      </c>
      <c r="F13" s="216">
        <f>IFERROR(IF(E13="&lt;5","-",E13/$Y13),"-")</f>
        <v>0.83723554301833569</v>
      </c>
      <c r="G13" s="216"/>
      <c r="H13" s="212">
        <f>IF(F13="-","-",IF(E13="&lt;5","-",E13/$Z13))</f>
        <v>0.20041866432574787</v>
      </c>
      <c r="I13" s="213"/>
      <c r="J13" s="200">
        <f>IFERROR(IF($D$5="All tumours (excl. NMSC)", VLOOKUP($AA13,Malignant_EP_year_suppr!$A$5:$I$55,VLOOKUP(J$5,$AD$7:$AE$11,2),FALSE),IF($D$5="All malignant tumours (excl. NMSC)",VLOOKUP($AA13,Malignant_EP_year_suppr!$A$5:$I$55,VLOOKUP(J$5,$AD$7:$AE$11,2),FALSE),VLOOKUP($AA13,TumourType_EP_year_suppr!$A$5:$I$679,VLOOKUP(J$5,'Tumour by year'!$AD$7:$AE$11,2),FALSE))),0)</f>
        <v>235</v>
      </c>
      <c r="K13" s="216">
        <f t="shared" si="0"/>
        <v>3.3145275035260928E-2</v>
      </c>
      <c r="L13" s="216"/>
      <c r="M13" s="212">
        <f>IF(K13="-","-",IF(J13="&lt;5","-",J13/$Z13))</f>
        <v>7.9343642379634E-3</v>
      </c>
      <c r="N13" s="213"/>
      <c r="O13" s="200">
        <f>IFERROR(IF($D$5="All tumours (excl. NMSC)", VLOOKUP($AA13,Malignant_EP_year_suppr!$A$5:$I$55,VLOOKUP(O$5,$AD$7:$AE$11,2),FALSE),IF($D$5="All malignant tumours (excl. NMSC)",VLOOKUP($AA13,Malignant_EP_year_suppr!$A$5:$I$55,VLOOKUP(O$5,$AD$7:$AE$11,2),FALSE),VLOOKUP($AA13,TumourType_EP_year_suppr!$A$5:$I$679,VLOOKUP(O$5,'Tumour by year'!$AD$7:$AE$11,2),FALSE))),0)</f>
        <v>193</v>
      </c>
      <c r="P13" s="216">
        <f t="shared" si="1"/>
        <v>2.7221438645980253E-2</v>
      </c>
      <c r="Q13" s="216"/>
      <c r="R13" s="212">
        <f>IF(P13="-","-",IF(O13="&lt;5","-",O13/$Z13))</f>
        <v>6.5163076507529201E-3</v>
      </c>
      <c r="S13" s="213"/>
      <c r="T13" s="200">
        <f>IFERROR(IF($D$5="All tumours (excl. NMSC)", VLOOKUP($AA13,Malignant_EP_year_suppr!$A$5:$I$55,VLOOKUP(T$5,$AD$7:$AE$11,2),FALSE),IF($D$5="All malignant tumours (excl. NMSC)",VLOOKUP($AA13,Malignant_EP_year_suppr!$A$5:$I$55,VLOOKUP(T$5,$AD$7:$AE$11,2),FALSE),VLOOKUP($AA13,TumourType_EP_year_suppr!$A$5:$I$679,VLOOKUP(T$5,'Tumour by year'!$AD$7:$AE$11,2),FALSE))),0)</f>
        <v>726</v>
      </c>
      <c r="U13" s="216">
        <f t="shared" si="2"/>
        <v>0.10239774330042313</v>
      </c>
      <c r="V13" s="216"/>
      <c r="W13" s="212">
        <f>IF(U13="-","-",IF(T13="&lt;5","-",T13/$Z13))</f>
        <v>2.4512121007495443E-2</v>
      </c>
      <c r="X13" s="213"/>
      <c r="Y13" s="200">
        <f>IFERROR(IF($D$5="All tumours (excl. NMSC)", VLOOKUP($AA13,Malignant_EP_year_suppr!$A$5:$I$55,VLOOKUP(Y$5,$AD$7:$AE$11,2),FALSE),IF($D$5="All malignant tumours (excl. NMSC)",VLOOKUP($AA13,Malignant_EP_year_suppr!$A$5:$I$55,VLOOKUP(Y$5,$AD$7:$AE$11,2),FALSE),VLOOKUP($AA13,TumourType_EP_year_suppr!$A$5:$I$679,VLOOKUP(Y$5,'Tumour by year'!$AD$7:$AE$11,2),FALSE))),0)</f>
        <v>7090</v>
      </c>
      <c r="Z13" s="201">
        <f>IFERROR(IF($D$5="All tumours (excl. NMSC)", VLOOKUP($AA13,Malignant_all_year_suppr!$A$5:$E$54,5,FALSE),IF($D$5="All malignant tumours (excl. NMSC)",VLOOKUP($AA13,Malignant_all_year_suppr!$A$5:$E$54,5,FALSE),VLOOKUP($AA13,TumourType_all_year_suppr!$A$5:$E$767,5,FALSE))),0)</f>
        <v>29618</v>
      </c>
      <c r="AA13" s="184" t="str">
        <f t="shared" ref="AA13" si="5">CONCATENATE($C$5,$C13,$AA$6)</f>
        <v>London2009Malignant</v>
      </c>
      <c r="AB13" s="134"/>
      <c r="AC13" s="114"/>
      <c r="AD13" s="114"/>
      <c r="AE13" s="114"/>
      <c r="AF13" s="114"/>
      <c r="AG13" s="114"/>
    </row>
    <row r="14" spans="1:43" ht="15.75" x14ac:dyDescent="0.25">
      <c r="A14" s="21"/>
      <c r="B14" s="21"/>
      <c r="C14" s="187"/>
      <c r="D14" s="188"/>
      <c r="E14" s="152"/>
      <c r="F14" s="214">
        <f>IF(F13="-","-",IF(ISBLANK(E13), "",ROUND((2*E13+1.96^2-(1.96*SQRT((1.96^2+4*E13*(1-F13)))))/(2*($Y13+(1.96^2))), 3)))</f>
        <v>0.82799999999999996</v>
      </c>
      <c r="G14" s="214">
        <f>IF(F13="-","-",IF(ISBLANK(E13), "",ROUND((2*E13+1.96^2+(1.96*SQRT((1.96^2+4*E13*(1-F13)))))/(2*($Y13+(1.96^2))), 3)))</f>
        <v>0.84599999999999997</v>
      </c>
      <c r="H14" s="214">
        <f>IF(H13="-","-",IF(ISBLANK(E13), "",ROUND((2*E13+1.96^2-(1.96*SQRT((1.96^2+4*E13*(1-H13)))))/(2*($Z13+(1.96^2))), 3)))</f>
        <v>0.19600000000000001</v>
      </c>
      <c r="I14" s="215">
        <f>IF(H13="-","-",IF(ISBLANK(E13), "",ROUND((2*E13+1.96^2+(1.96*SQRT((1.96^2+4*E13*(1-H13)))))/(2*($Z13+(1.96^2))), 3)))</f>
        <v>0.20499999999999999</v>
      </c>
      <c r="J14" s="152"/>
      <c r="K14" s="214">
        <f>IF(K13="-","-",IF(ISBLANK(J13), "",ROUND((2*J13+1.96^2-(1.96*SQRT((1.96^2+4*J13*(1-K13)))))/(2*($Y13+(1.96^2))), 3)))</f>
        <v>2.9000000000000001E-2</v>
      </c>
      <c r="L14" s="214">
        <f>IF(K13="-","-",IF(ISBLANK(J13), "",ROUND((2*J13+1.96^2+(1.96*SQRT((1.96^2+4*J13*(1-K13)))))/(2*($Y13+(1.96^2))), 3)))</f>
        <v>3.7999999999999999E-2</v>
      </c>
      <c r="M14" s="214">
        <f>IF(M13="-","-",IF(ISBLANK(J13), "",ROUND((2*J13+1.96^2-(1.96*SQRT((1.96^2+4*J13*(1-M13)))))/(2*($Z13+(1.96^2))), 3)))</f>
        <v>7.0000000000000001E-3</v>
      </c>
      <c r="N14" s="215">
        <f>IF(M13="-","-",IF(ISBLANK(J13), "",ROUND((2*J13+1.96^2+(1.96*SQRT((1.96^2+4*J13*(1-M13)))))/(2*($Z13+(1.96^2))), 3)))</f>
        <v>8.9999999999999993E-3</v>
      </c>
      <c r="O14" s="152"/>
      <c r="P14" s="214">
        <f>IF(P13="-","-",IF(ISBLANK(O13), "",ROUND((2*O13+1.96^2-(1.96*SQRT((1.96^2+4*O13*(1-P13)))))/(2*($Y13+(1.96^2))), 3)))</f>
        <v>2.4E-2</v>
      </c>
      <c r="Q14" s="214">
        <f>IF(P13="-","-",IF(ISBLANK(O13), "",ROUND((2*O13+1.96^2+(1.96*SQRT((1.96^2+4*O13*(1-P13)))))/(2*($Y13+(1.96^2))), 3)))</f>
        <v>3.1E-2</v>
      </c>
      <c r="R14" s="214">
        <f>IF(R13="-","-",IF(ISBLANK(O13), "",ROUND((2*O13+1.96^2-(1.96*SQRT((1.96^2+4*O13*(1-R13)))))/(2*($Z13+(1.96^2))), 3)))</f>
        <v>6.0000000000000001E-3</v>
      </c>
      <c r="S14" s="215">
        <f>IF(R13="-","-",IF(ISBLANK(O13), "",ROUND((2*O13+1.96^2+(1.96*SQRT((1.96^2+4*O13*(1-R13)))))/(2*($Z13+(1.96^2))), 3)))</f>
        <v>7.0000000000000001E-3</v>
      </c>
      <c r="T14" s="152"/>
      <c r="U14" s="214">
        <f>IF(U13="-","-",IF(ISBLANK(T13), "",ROUND((2*T13+1.96^2-(1.96*SQRT((1.96^2+4*T13*(1-U13)))))/(2*($Y13+(1.96^2))), 3)))</f>
        <v>9.6000000000000002E-2</v>
      </c>
      <c r="V14" s="214">
        <f>IF(U13="-","-",IF(ISBLANK(T13), "",ROUND((2*T13+1.96^2+(1.96*SQRT((1.96^2+4*T13*(1-U13)))))/(2*($Y13+(1.96^2))), 3)))</f>
        <v>0.11</v>
      </c>
      <c r="W14" s="214">
        <f>IF(W13="-","-",IF(ISBLANK(T13), "",ROUND((2*T13+1.96^2-(1.96*SQRT((1.96^2+4*T13*(1-W13)))))/(2*($Z13+(1.96^2))), 3)))</f>
        <v>2.3E-2</v>
      </c>
      <c r="X14" s="215">
        <f>IF(W13="-","-",IF(ISBLANK(T13), "",ROUND((2*T13+1.96^2+(1.96*SQRT((1.96^2+4*T13*(1-W13)))))/(2*($Z13+(1.96^2))), 3)))</f>
        <v>2.5999999999999999E-2</v>
      </c>
      <c r="Y14" s="152"/>
      <c r="Z14" s="202"/>
      <c r="AA14" s="184"/>
      <c r="AB14" s="134"/>
      <c r="AC14" s="114"/>
      <c r="AD14" s="114"/>
      <c r="AE14" s="114"/>
      <c r="AF14" s="114"/>
      <c r="AG14" s="114"/>
    </row>
    <row r="15" spans="1:43" ht="15.75" x14ac:dyDescent="0.25">
      <c r="A15" s="21"/>
      <c r="B15" s="21"/>
      <c r="C15" s="187">
        <v>2010</v>
      </c>
      <c r="D15" s="188"/>
      <c r="E15" s="200">
        <f>IFERROR(IF($D$5="All tumours (excl. NMSC)", VLOOKUP($AA15,Malignant_EP_year_suppr!$A$5:$I$55,VLOOKUP(E$5,$AD$7:$AE$11,2),FALSE),IF($D$5="All malignant tumours (excl. NMSC)",VLOOKUP($AA15,Malignant_EP_year_suppr!$A$5:$I$55,VLOOKUP(E$5,$AD$7:$AE$11,2),FALSE),VLOOKUP($AA15,TumourType_EP_year_suppr!$A$5:$I$679,VLOOKUP(E$5,'Tumour by year'!$AD$7:$AE$11,2),FALSE))),0)</f>
        <v>5602</v>
      </c>
      <c r="F15" s="216">
        <f>IFERROR(IF(E15="&lt;5","-",E15/$Y15),"-")</f>
        <v>0.83624421555456041</v>
      </c>
      <c r="G15" s="216"/>
      <c r="H15" s="212">
        <f>IF(F15="-","-",IF(E15="&lt;5","-",E15/$Z15))</f>
        <v>0.18924397000202689</v>
      </c>
      <c r="I15" s="213"/>
      <c r="J15" s="200">
        <f>IFERROR(IF($D$5="All tumours (excl. NMSC)", VLOOKUP($AA15,Malignant_EP_year_suppr!$A$5:$I$55,VLOOKUP(J$5,$AD$7:$AE$11,2),FALSE),IF($D$5="All malignant tumours (excl. NMSC)",VLOOKUP($AA15,Malignant_EP_year_suppr!$A$5:$I$55,VLOOKUP(J$5,$AD$7:$AE$11,2),FALSE),VLOOKUP($AA15,TumourType_EP_year_suppr!$A$5:$I$679,VLOOKUP(J$5,'Tumour by year'!$AD$7:$AE$11,2),FALSE))),0)</f>
        <v>237</v>
      </c>
      <c r="K15" s="216">
        <f t="shared" si="0"/>
        <v>3.5378414688759519E-2</v>
      </c>
      <c r="L15" s="216"/>
      <c r="M15" s="212">
        <f>IF(K15="-","-",IF(J15="&lt;5","-",J15/$Z15))</f>
        <v>8.0062157962299853E-3</v>
      </c>
      <c r="N15" s="213"/>
      <c r="O15" s="200">
        <f>IFERROR(IF($D$5="All tumours (excl. NMSC)", VLOOKUP($AA15,Malignant_EP_year_suppr!$A$5:$I$55,VLOOKUP(O$5,$AD$7:$AE$11,2),FALSE),IF($D$5="All malignant tumours (excl. NMSC)",VLOOKUP($AA15,Malignant_EP_year_suppr!$A$5:$I$55,VLOOKUP(O$5,$AD$7:$AE$11,2),FALSE),VLOOKUP($AA15,TumourType_EP_year_suppr!$A$5:$I$679,VLOOKUP(O$5,'Tumour by year'!$AD$7:$AE$11,2),FALSE))),0)</f>
        <v>177</v>
      </c>
      <c r="P15" s="216">
        <f t="shared" si="1"/>
        <v>2.6421854008060904E-2</v>
      </c>
      <c r="Q15" s="216"/>
      <c r="R15" s="212">
        <f>IF(P15="-","-",IF(O15="&lt;5","-",O15/$Z15))</f>
        <v>5.9793257212350515E-3</v>
      </c>
      <c r="S15" s="213"/>
      <c r="T15" s="200">
        <f>IFERROR(IF($D$5="All tumours (excl. NMSC)", VLOOKUP($AA15,Malignant_EP_year_suppr!$A$5:$I$55,VLOOKUP(T$5,$AD$7:$AE$11,2),FALSE),IF($D$5="All malignant tumours (excl. NMSC)",VLOOKUP($AA15,Malignant_EP_year_suppr!$A$5:$I$55,VLOOKUP(T$5,$AD$7:$AE$11,2),FALSE),VLOOKUP($AA15,TumourType_EP_year_suppr!$A$5:$I$679,VLOOKUP(T$5,'Tumour by year'!$AD$7:$AE$11,2),FALSE))),0)</f>
        <v>683</v>
      </c>
      <c r="U15" s="216">
        <f t="shared" si="2"/>
        <v>0.10195551574861919</v>
      </c>
      <c r="V15" s="216"/>
      <c r="W15" s="212">
        <f>IF(U15="-","-",IF(T15="&lt;5","-",T15/$Z15))</f>
        <v>2.3072765353692317E-2</v>
      </c>
      <c r="X15" s="213"/>
      <c r="Y15" s="200">
        <f>IFERROR(IF($D$5="All tumours (excl. NMSC)", VLOOKUP($AA15,Malignant_EP_year_suppr!$A$5:$I$55,VLOOKUP(Y$5,$AD$7:$AE$11,2),FALSE),IF($D$5="All malignant tumours (excl. NMSC)",VLOOKUP($AA15,Malignant_EP_year_suppr!$A$5:$I$55,VLOOKUP(Y$5,$AD$7:$AE$11,2),FALSE),VLOOKUP($AA15,TumourType_EP_year_suppr!$A$5:$I$679,VLOOKUP(Y$5,'Tumour by year'!$AD$7:$AE$11,2),FALSE))),0)</f>
        <v>6699</v>
      </c>
      <c r="Z15" s="201">
        <f>IFERROR(IF($D$5="All tumours (excl. NMSC)", VLOOKUP($AA15,Malignant_all_year_suppr!$A$5:$E$54,5,FALSE),IF($D$5="All malignant tumours (excl. NMSC)",VLOOKUP($AA15,Malignant_all_year_suppr!$A$5:$E$54,5,FALSE),VLOOKUP($AA15,TumourType_all_year_suppr!$A$5:$E$767,5,FALSE))),0)</f>
        <v>29602</v>
      </c>
      <c r="AA15" s="184" t="str">
        <f t="shared" ref="AA15" si="6">CONCATENATE($C$5,$C15,$AA$6)</f>
        <v>London2010Malignant</v>
      </c>
      <c r="AB15" s="134"/>
      <c r="AC15" s="114"/>
      <c r="AD15" s="114"/>
      <c r="AE15" s="114"/>
      <c r="AF15" s="114"/>
      <c r="AG15" s="114"/>
    </row>
    <row r="16" spans="1:43" ht="15.75" x14ac:dyDescent="0.25">
      <c r="A16" s="21"/>
      <c r="B16" s="21"/>
      <c r="C16" s="187"/>
      <c r="D16" s="188"/>
      <c r="E16" s="152"/>
      <c r="F16" s="214">
        <f>IF(F15="-","-",IF(ISBLANK(E15), "",ROUND((2*E15+1.96^2-(1.96*SQRT((1.96^2+4*E15*(1-F15)))))/(2*($Y15+(1.96^2))), 3)))</f>
        <v>0.82699999999999996</v>
      </c>
      <c r="G16" s="214">
        <f>IF(F15="-","-",IF(ISBLANK(E15), "",ROUND((2*E15+1.96^2+(1.96*SQRT((1.96^2+4*E15*(1-F15)))))/(2*($Y15+(1.96^2))), 3)))</f>
        <v>0.84499999999999997</v>
      </c>
      <c r="H16" s="214">
        <f>IF(H15="-","-",IF(ISBLANK(E15), "",ROUND((2*E15+1.96^2-(1.96*SQRT((1.96^2+4*E15*(1-H15)))))/(2*($Z15+(1.96^2))), 3)))</f>
        <v>0.185</v>
      </c>
      <c r="I16" s="215">
        <f>IF(H15="-","-",IF(ISBLANK(E15), "",ROUND((2*E15+1.96^2+(1.96*SQRT((1.96^2+4*E15*(1-H15)))))/(2*($Z15+(1.96^2))), 3)))</f>
        <v>0.19400000000000001</v>
      </c>
      <c r="J16" s="152"/>
      <c r="K16" s="214">
        <f>IF(K15="-","-",IF(ISBLANK(J15), "",ROUND((2*J15+1.96^2-(1.96*SQRT((1.96^2+4*J15*(1-K15)))))/(2*($Y15+(1.96^2))), 3)))</f>
        <v>3.1E-2</v>
      </c>
      <c r="L16" s="214">
        <f>IF(K15="-","-",IF(ISBLANK(J15), "",ROUND((2*J15+1.96^2+(1.96*SQRT((1.96^2+4*J15*(1-K15)))))/(2*($Y15+(1.96^2))), 3)))</f>
        <v>0.04</v>
      </c>
      <c r="M16" s="214">
        <f>IF(M15="-","-",IF(ISBLANK(J15), "",ROUND((2*J15+1.96^2-(1.96*SQRT((1.96^2+4*J15*(1-M15)))))/(2*($Z15+(1.96^2))), 3)))</f>
        <v>7.0000000000000001E-3</v>
      </c>
      <c r="N16" s="215">
        <f>IF(M15="-","-",IF(ISBLANK(J15), "",ROUND((2*J15+1.96^2+(1.96*SQRT((1.96^2+4*J15*(1-M15)))))/(2*($Z15+(1.96^2))), 3)))</f>
        <v>8.9999999999999993E-3</v>
      </c>
      <c r="O16" s="152"/>
      <c r="P16" s="214">
        <f>IF(P15="-","-",IF(ISBLANK(O15), "",ROUND((2*O15+1.96^2-(1.96*SQRT((1.96^2+4*O15*(1-P15)))))/(2*($Y15+(1.96^2))), 3)))</f>
        <v>2.3E-2</v>
      </c>
      <c r="Q16" s="214">
        <f>IF(P15="-","-",IF(ISBLANK(O15), "",ROUND((2*O15+1.96^2+(1.96*SQRT((1.96^2+4*O15*(1-P15)))))/(2*($Y15+(1.96^2))), 3)))</f>
        <v>3.1E-2</v>
      </c>
      <c r="R16" s="214">
        <f>IF(R15="-","-",IF(ISBLANK(O15), "",ROUND((2*O15+1.96^2-(1.96*SQRT((1.96^2+4*O15*(1-R15)))))/(2*($Z15+(1.96^2))), 3)))</f>
        <v>5.0000000000000001E-3</v>
      </c>
      <c r="S16" s="215">
        <f>IF(R15="-","-",IF(ISBLANK(O15), "",ROUND((2*O15+1.96^2+(1.96*SQRT((1.96^2+4*O15*(1-R15)))))/(2*($Z15+(1.96^2))), 3)))</f>
        <v>7.0000000000000001E-3</v>
      </c>
      <c r="T16" s="152"/>
      <c r="U16" s="214">
        <f>IF(U15="-","-",IF(ISBLANK(T15), "",ROUND((2*T15+1.96^2-(1.96*SQRT((1.96^2+4*T15*(1-U15)))))/(2*($Y15+(1.96^2))), 3)))</f>
        <v>9.5000000000000001E-2</v>
      </c>
      <c r="V16" s="214">
        <f>IF(U15="-","-",IF(ISBLANK(T15), "",ROUND((2*T15+1.96^2+(1.96*SQRT((1.96^2+4*T15*(1-U15)))))/(2*($Y15+(1.96^2))), 3)))</f>
        <v>0.109</v>
      </c>
      <c r="W16" s="214">
        <f>IF(W15="-","-",IF(ISBLANK(T15), "",ROUND((2*T15+1.96^2-(1.96*SQRT((1.96^2+4*T15*(1-W15)))))/(2*($Z15+(1.96^2))), 3)))</f>
        <v>2.1000000000000001E-2</v>
      </c>
      <c r="X16" s="215">
        <f>IF(W15="-","-",IF(ISBLANK(T15), "",ROUND((2*T15+1.96^2+(1.96*SQRT((1.96^2+4*T15*(1-W15)))))/(2*($Z15+(1.96^2))), 3)))</f>
        <v>2.5000000000000001E-2</v>
      </c>
      <c r="Y16" s="152"/>
      <c r="Z16" s="202"/>
      <c r="AA16" s="184"/>
      <c r="AB16" s="134"/>
      <c r="AC16" s="114"/>
      <c r="AD16" s="114"/>
      <c r="AE16" s="114"/>
      <c r="AF16" s="114"/>
      <c r="AG16" s="114"/>
    </row>
    <row r="17" spans="1:38" ht="15.75" x14ac:dyDescent="0.25">
      <c r="A17" s="21"/>
      <c r="B17" s="21"/>
      <c r="C17" s="187">
        <v>2011</v>
      </c>
      <c r="D17" s="188"/>
      <c r="E17" s="200">
        <f>IFERROR(IF($D$5="All tumours (excl. NMSC)", VLOOKUP($AA17,Malignant_EP_year_suppr!$A$5:$I$55,VLOOKUP(E$5,$AD$7:$AE$11,2),FALSE),IF($D$5="All malignant tumours (excl. NMSC)",VLOOKUP($AA17,Malignant_EP_year_suppr!$A$5:$I$55,VLOOKUP(E$5,$AD$7:$AE$11,2),FALSE),VLOOKUP($AA17,TumourType_EP_year_suppr!$A$5:$I$679,VLOOKUP(E$5,'Tumour by year'!$AD$7:$AE$11,2),FALSE))),0)</f>
        <v>5603</v>
      </c>
      <c r="F17" s="216">
        <f>IFERROR(IF(E17="&lt;5","-",E17/$Y17),"-")</f>
        <v>0.84091250187603184</v>
      </c>
      <c r="G17" s="216"/>
      <c r="H17" s="212">
        <f>IF(F17="-","-",IF(E17="&lt;5","-",E17/$Z17))</f>
        <v>0.1868040274721611</v>
      </c>
      <c r="I17" s="213"/>
      <c r="J17" s="200">
        <f>IFERROR(IF($D$5="All tumours (excl. NMSC)", VLOOKUP($AA17,Malignant_EP_year_suppr!$A$5:$I$55,VLOOKUP(J$5,$AD$7:$AE$11,2),FALSE),IF($D$5="All malignant tumours (excl. NMSC)",VLOOKUP($AA17,Malignant_EP_year_suppr!$A$5:$I$55,VLOOKUP(J$5,$AD$7:$AE$11,2),FALSE),VLOOKUP($AA17,TumourType_EP_year_suppr!$A$5:$I$679,VLOOKUP(J$5,'Tumour by year'!$AD$7:$AE$11,2),FALSE))),0)</f>
        <v>244</v>
      </c>
      <c r="K17" s="216">
        <f t="shared" si="0"/>
        <v>3.6620141077592677E-2</v>
      </c>
      <c r="L17" s="216"/>
      <c r="M17" s="212">
        <f>IF(K17="-","-",IF(J17="&lt;5","-",J17/$Z17))</f>
        <v>8.1349603253984132E-3</v>
      </c>
      <c r="N17" s="213"/>
      <c r="O17" s="200">
        <f>IFERROR(IF($D$5="All tumours (excl. NMSC)", VLOOKUP($AA17,Malignant_EP_year_suppr!$A$5:$I$55,VLOOKUP(O$5,$AD$7:$AE$11,2),FALSE),IF($D$5="All malignant tumours (excl. NMSC)",VLOOKUP($AA17,Malignant_EP_year_suppr!$A$5:$I$55,VLOOKUP(O$5,$AD$7:$AE$11,2),FALSE),VLOOKUP($AA17,TumourType_EP_year_suppr!$A$5:$I$679,VLOOKUP(O$5,'Tumour by year'!$AD$7:$AE$11,2),FALSE))),0)</f>
        <v>162</v>
      </c>
      <c r="P17" s="216">
        <f t="shared" si="1"/>
        <v>2.4313372354795137E-2</v>
      </c>
      <c r="Q17" s="216"/>
      <c r="R17" s="212">
        <f>IF(P17="-","-",IF(O17="&lt;5","-",O17/$Z17))</f>
        <v>5.4010802160432084E-3</v>
      </c>
      <c r="S17" s="213"/>
      <c r="T17" s="200">
        <f>IFERROR(IF($D$5="All tumours (excl. NMSC)", VLOOKUP($AA17,Malignant_EP_year_suppr!$A$5:$I$55,VLOOKUP(T$5,$AD$7:$AE$11,2),FALSE),IF($D$5="All malignant tumours (excl. NMSC)",VLOOKUP($AA17,Malignant_EP_year_suppr!$A$5:$I$55,VLOOKUP(T$5,$AD$7:$AE$11,2),FALSE),VLOOKUP($AA17,TumourType_EP_year_suppr!$A$5:$I$679,VLOOKUP(T$5,'Tumour by year'!$AD$7:$AE$11,2),FALSE))),0)</f>
        <v>654</v>
      </c>
      <c r="U17" s="216">
        <f t="shared" si="2"/>
        <v>9.8153984691580376E-2</v>
      </c>
      <c r="V17" s="216"/>
      <c r="W17" s="212">
        <f>IF(U17="-","-",IF(T17="&lt;5","-",T17/$Z17))</f>
        <v>2.1804360872174435E-2</v>
      </c>
      <c r="X17" s="213"/>
      <c r="Y17" s="200">
        <f>IFERROR(IF($D$5="All tumours (excl. NMSC)", VLOOKUP($AA17,Malignant_EP_year_suppr!$A$5:$I$55,VLOOKUP(Y$5,$AD$7:$AE$11,2),FALSE),IF($D$5="All malignant tumours (excl. NMSC)",VLOOKUP($AA17,Malignant_EP_year_suppr!$A$5:$I$55,VLOOKUP(Y$5,$AD$7:$AE$11,2),FALSE),VLOOKUP($AA17,TumourType_EP_year_suppr!$A$5:$I$679,VLOOKUP(Y$5,'Tumour by year'!$AD$7:$AE$11,2),FALSE))),0)</f>
        <v>6663</v>
      </c>
      <c r="Z17" s="201">
        <f>IFERROR(IF($D$5="All tumours (excl. NMSC)", VLOOKUP($AA17,Malignant_all_year_suppr!$A$5:$E$54,5,FALSE),IF($D$5="All malignant tumours (excl. NMSC)",VLOOKUP($AA17,Malignant_all_year_suppr!$A$5:$E$54,5,FALSE),VLOOKUP($AA17,TumourType_all_year_suppr!$A$5:$E$767,5,FALSE))),0)</f>
        <v>29994</v>
      </c>
      <c r="AA17" s="184" t="str">
        <f t="shared" ref="AA17" si="7">CONCATENATE($C$5,$C17,$AA$6)</f>
        <v>London2011Malignant</v>
      </c>
      <c r="AB17" s="134"/>
      <c r="AC17" s="114"/>
      <c r="AD17" s="114"/>
      <c r="AE17" s="114"/>
      <c r="AF17" s="114"/>
      <c r="AG17" s="114"/>
    </row>
    <row r="18" spans="1:38" ht="15.75" x14ac:dyDescent="0.25">
      <c r="A18" s="21"/>
      <c r="B18" s="21"/>
      <c r="C18" s="187"/>
      <c r="D18" s="188"/>
      <c r="E18" s="152"/>
      <c r="F18" s="214">
        <f>IF(F17="-","-",IF(ISBLANK(E17), "",ROUND((2*E17+1.96^2-(1.96*SQRT((1.96^2+4*E17*(1-F17)))))/(2*($Y17+(1.96^2))), 3)))</f>
        <v>0.83199999999999996</v>
      </c>
      <c r="G18" s="214">
        <f>IF(F17="-","-",IF(ISBLANK(E17), "",ROUND((2*E17+1.96^2+(1.96*SQRT((1.96^2+4*E17*(1-F17)))))/(2*($Y17+(1.96^2))), 3)))</f>
        <v>0.84899999999999998</v>
      </c>
      <c r="H18" s="214">
        <f>IF(H17="-","-",IF(ISBLANK(E17), "",ROUND((2*E17+1.96^2-(1.96*SQRT((1.96^2+4*E17*(1-H17)))))/(2*($Z17+(1.96^2))), 3)))</f>
        <v>0.182</v>
      </c>
      <c r="I18" s="215">
        <f>IF(H17="-","-",IF(ISBLANK(E17), "",ROUND((2*E17+1.96^2+(1.96*SQRT((1.96^2+4*E17*(1-H17)))))/(2*($Z17+(1.96^2))), 3)))</f>
        <v>0.191</v>
      </c>
      <c r="J18" s="152"/>
      <c r="K18" s="214">
        <f>IF(K17="-","-",IF(ISBLANK(J17), "",ROUND((2*J17+1.96^2-(1.96*SQRT((1.96^2+4*J17*(1-K17)))))/(2*($Y17+(1.96^2))), 3)))</f>
        <v>3.2000000000000001E-2</v>
      </c>
      <c r="L18" s="214">
        <f>IF(K17="-","-",IF(ISBLANK(J17), "",ROUND((2*J17+1.96^2+(1.96*SQRT((1.96^2+4*J17*(1-K17)))))/(2*($Y17+(1.96^2))), 3)))</f>
        <v>4.1000000000000002E-2</v>
      </c>
      <c r="M18" s="214">
        <f>IF(M17="-","-",IF(ISBLANK(J17), "",ROUND((2*J17+1.96^2-(1.96*SQRT((1.96^2+4*J17*(1-M17)))))/(2*($Z17+(1.96^2))), 3)))</f>
        <v>7.0000000000000001E-3</v>
      </c>
      <c r="N18" s="215">
        <f>IF(M17="-","-",IF(ISBLANK(J17), "",ROUND((2*J17+1.96^2+(1.96*SQRT((1.96^2+4*J17*(1-M17)))))/(2*($Z17+(1.96^2))), 3)))</f>
        <v>8.9999999999999993E-3</v>
      </c>
      <c r="O18" s="152"/>
      <c r="P18" s="214">
        <f>IF(P17="-","-",IF(ISBLANK(O17), "",ROUND((2*O17+1.96^2-(1.96*SQRT((1.96^2+4*O17*(1-P17)))))/(2*($Y17+(1.96^2))), 3)))</f>
        <v>2.1000000000000001E-2</v>
      </c>
      <c r="Q18" s="214">
        <f>IF(P17="-","-",IF(ISBLANK(O17), "",ROUND((2*O17+1.96^2+(1.96*SQRT((1.96^2+4*O17*(1-P17)))))/(2*($Y17+(1.96^2))), 3)))</f>
        <v>2.8000000000000001E-2</v>
      </c>
      <c r="R18" s="214">
        <f>IF(R17="-","-",IF(ISBLANK(O17), "",ROUND((2*O17+1.96^2-(1.96*SQRT((1.96^2+4*O17*(1-R17)))))/(2*($Z17+(1.96^2))), 3)))</f>
        <v>5.0000000000000001E-3</v>
      </c>
      <c r="S18" s="215">
        <f>IF(R17="-","-",IF(ISBLANK(O17), "",ROUND((2*O17+1.96^2+(1.96*SQRT((1.96^2+4*O17*(1-R17)))))/(2*($Z17+(1.96^2))), 3)))</f>
        <v>6.0000000000000001E-3</v>
      </c>
      <c r="T18" s="152"/>
      <c r="U18" s="214">
        <f>IF(U17="-","-",IF(ISBLANK(T17), "",ROUND((2*T17+1.96^2-(1.96*SQRT((1.96^2+4*T17*(1-U17)))))/(2*($Y17+(1.96^2))), 3)))</f>
        <v>9.0999999999999998E-2</v>
      </c>
      <c r="V18" s="214">
        <f>IF(U17="-","-",IF(ISBLANK(T17), "",ROUND((2*T17+1.96^2+(1.96*SQRT((1.96^2+4*T17*(1-U17)))))/(2*($Y17+(1.96^2))), 3)))</f>
        <v>0.106</v>
      </c>
      <c r="W18" s="214">
        <f>IF(W17="-","-",IF(ISBLANK(T17), "",ROUND((2*T17+1.96^2-(1.96*SQRT((1.96^2+4*T17*(1-W17)))))/(2*($Z17+(1.96^2))), 3)))</f>
        <v>0.02</v>
      </c>
      <c r="X18" s="215">
        <f>IF(W17="-","-",IF(ISBLANK(T17), "",ROUND((2*T17+1.96^2+(1.96*SQRT((1.96^2+4*T17*(1-W17)))))/(2*($Z17+(1.96^2))), 3)))</f>
        <v>2.4E-2</v>
      </c>
      <c r="Y18" s="152"/>
      <c r="Z18" s="202"/>
      <c r="AA18" s="184"/>
      <c r="AB18" s="134"/>
      <c r="AC18" s="114"/>
      <c r="AD18" s="114"/>
      <c r="AE18" s="114"/>
      <c r="AF18" s="114"/>
      <c r="AG18" s="114"/>
    </row>
    <row r="19" spans="1:38" x14ac:dyDescent="0.25">
      <c r="C19" s="187">
        <v>2012</v>
      </c>
      <c r="D19" s="188"/>
      <c r="E19" s="200">
        <f>IFERROR(IF($D$5="All tumours (excl. NMSC)", VLOOKUP($AA19,Malignant_EP_year_suppr!$A$5:$I$55,VLOOKUP(E$5,$AD$7:$AE$11,2),FALSE),IF($D$5="All malignant tumours (excl. NMSC)",VLOOKUP($AA19,Malignant_EP_year_suppr!$A$5:$I$55,VLOOKUP(E$5,$AD$7:$AE$11,2),FALSE),VLOOKUP($AA19,TumourType_EP_year_suppr!$A$5:$I$679,VLOOKUP(E$5,'Tumour by year'!$AD$7:$AE$11,2),FALSE))),0)</f>
        <v>5955</v>
      </c>
      <c r="F19" s="216">
        <f>IFERROR(IF(E19="&lt;5","-",E19/$Y19),"-")</f>
        <v>0.83944178178742601</v>
      </c>
      <c r="G19" s="216"/>
      <c r="H19" s="212">
        <f>IF(F19="-","-",IF(E19="&lt;5","-",E19/$Z19))</f>
        <v>0.19214016068144421</v>
      </c>
      <c r="I19" s="213"/>
      <c r="J19" s="200">
        <f>IFERROR(IF($D$5="All tumours (excl. NMSC)", VLOOKUP($AA19,Malignant_EP_year_suppr!$A$5:$I$55,VLOOKUP(J$5,$AD$7:$AE$11,2),FALSE),IF($D$5="All malignant tumours (excl. NMSC)",VLOOKUP($AA19,Malignant_EP_year_suppr!$A$5:$I$55,VLOOKUP(J$5,$AD$7:$AE$11,2),FALSE),VLOOKUP($AA19,TumourType_EP_year_suppr!$A$5:$I$679,VLOOKUP(J$5,'Tumour by year'!$AD$7:$AE$11,2),FALSE))),0)</f>
        <v>139</v>
      </c>
      <c r="K19" s="216">
        <f t="shared" si="0"/>
        <v>1.9594023118127996E-2</v>
      </c>
      <c r="L19" s="216"/>
      <c r="M19" s="212">
        <f>IF(K19="-","-",IF(J19="&lt;5","-",J19/$Z19))</f>
        <v>4.4848836834123834E-3</v>
      </c>
      <c r="N19" s="213"/>
      <c r="O19" s="200">
        <f>IFERROR(IF($D$5="All tumours (excl. NMSC)", VLOOKUP($AA19,Malignant_EP_year_suppr!$A$5:$I$55,VLOOKUP(O$5,$AD$7:$AE$11,2),FALSE),IF($D$5="All malignant tumours (excl. NMSC)",VLOOKUP($AA19,Malignant_EP_year_suppr!$A$5:$I$55,VLOOKUP(O$5,$AD$7:$AE$11,2),FALSE),VLOOKUP($AA19,TumourType_EP_year_suppr!$A$5:$I$679,VLOOKUP(O$5,'Tumour by year'!$AD$7:$AE$11,2),FALSE))),0)</f>
        <v>181</v>
      </c>
      <c r="P19" s="216">
        <f t="shared" si="1"/>
        <v>2.5514519312094728E-2</v>
      </c>
      <c r="Q19" s="216"/>
      <c r="R19" s="212">
        <f>IF(P19="-","-",IF(O19="&lt;5","-",O19/$Z19))</f>
        <v>5.8400283935082118E-3</v>
      </c>
      <c r="S19" s="213"/>
      <c r="T19" s="200">
        <f>IFERROR(IF($D$5="All tumours (excl. NMSC)", VLOOKUP($AA19,Malignant_EP_year_suppr!$A$5:$I$55,VLOOKUP(T$5,$AD$7:$AE$11,2),FALSE),IF($D$5="All malignant tumours (excl. NMSC)",VLOOKUP($AA19,Malignant_EP_year_suppr!$A$5:$I$55,VLOOKUP(T$5,$AD$7:$AE$11,2),FALSE),VLOOKUP($AA19,TumourType_EP_year_suppr!$A$5:$I$679,VLOOKUP(T$5,'Tumour by year'!$AD$7:$AE$11,2),FALSE))),0)</f>
        <v>819</v>
      </c>
      <c r="U19" s="216">
        <f t="shared" si="2"/>
        <v>0.11544967578235128</v>
      </c>
      <c r="V19" s="216"/>
      <c r="W19" s="212">
        <f>IF(U19="-","-",IF(T19="&lt;5","-",T19/$Z19))</f>
        <v>2.6425321846868646E-2</v>
      </c>
      <c r="X19" s="213"/>
      <c r="Y19" s="200">
        <f>IFERROR(IF($D$5="All tumours (excl. NMSC)", VLOOKUP($AA19,Malignant_EP_year_suppr!$A$5:$I$55,VLOOKUP(Y$5,$AD$7:$AE$11,2),FALSE),IF($D$5="All malignant tumours (excl. NMSC)",VLOOKUP($AA19,Malignant_EP_year_suppr!$A$5:$I$55,VLOOKUP(Y$5,$AD$7:$AE$11,2),FALSE),VLOOKUP($AA19,TumourType_EP_year_suppr!$A$5:$I$679,VLOOKUP(Y$5,'Tumour by year'!$AD$7:$AE$11,2),FALSE))),0)</f>
        <v>7094</v>
      </c>
      <c r="Z19" s="201">
        <f>IFERROR(IF($D$5="All tumours (excl. NMSC)", VLOOKUP($AA19,Malignant_all_year_suppr!$A$5:$E$54,5,FALSE),IF($D$5="All malignant tumours (excl. NMSC)",VLOOKUP($AA19,Malignant_all_year_suppr!$A$5:$E$54,5,FALSE),VLOOKUP($AA19,TumourType_all_year_suppr!$A$5:$E$767,5,FALSE))),0)</f>
        <v>30993</v>
      </c>
      <c r="AA19" s="184" t="str">
        <f t="shared" ref="AA19" si="8">CONCATENATE($C$5,$C19,$AA$6)</f>
        <v>London2012Malignant</v>
      </c>
      <c r="AB19" s="134"/>
      <c r="AC19" s="114"/>
      <c r="AD19" s="114"/>
      <c r="AE19" s="114"/>
      <c r="AF19" s="114"/>
      <c r="AG19" s="114"/>
    </row>
    <row r="20" spans="1:38" x14ac:dyDescent="0.25">
      <c r="C20" s="187"/>
      <c r="D20" s="188"/>
      <c r="E20" s="152"/>
      <c r="F20" s="214">
        <f>IF(F19="-","-",IF(ISBLANK(E19), "",ROUND((2*E19+1.96^2-(1.96*SQRT((1.96^2+4*E19*(1-F19)))))/(2*($Y19+(1.96^2))), 3)))</f>
        <v>0.83099999999999996</v>
      </c>
      <c r="G20" s="214">
        <f>IF(F19="-","-",IF(ISBLANK(E19), "",ROUND((2*E19+1.96^2+(1.96*SQRT((1.96^2+4*E19*(1-F19)))))/(2*($Y19+(1.96^2))), 3)))</f>
        <v>0.84799999999999998</v>
      </c>
      <c r="H20" s="214">
        <f>IF(H19="-","-",IF(ISBLANK(E19), "",ROUND((2*E19+1.96^2-(1.96*SQRT((1.96^2+4*E19*(1-H19)))))/(2*($Z19+(1.96^2))), 3)))</f>
        <v>0.188</v>
      </c>
      <c r="I20" s="215">
        <f>IF(H19="-","-",IF(ISBLANK(E19), "",ROUND((2*E19+1.96^2+(1.96*SQRT((1.96^2+4*E19*(1-H19)))))/(2*($Z19+(1.96^2))), 3)))</f>
        <v>0.19700000000000001</v>
      </c>
      <c r="J20" s="152"/>
      <c r="K20" s="214">
        <f>IF(K19="-","-",IF(ISBLANK(J19), "",ROUND((2*J19+1.96^2-(1.96*SQRT((1.96^2+4*J19*(1-K19)))))/(2*($Y19+(1.96^2))), 3)))</f>
        <v>1.7000000000000001E-2</v>
      </c>
      <c r="L20" s="214">
        <f>IF(K19="-","-",IF(ISBLANK(J19), "",ROUND((2*J19+1.96^2+(1.96*SQRT((1.96^2+4*J19*(1-K19)))))/(2*($Y19+(1.96^2))), 3)))</f>
        <v>2.3E-2</v>
      </c>
      <c r="M20" s="214">
        <f>IF(M19="-","-",IF(ISBLANK(J19), "",ROUND((2*J19+1.96^2-(1.96*SQRT((1.96^2+4*J19*(1-M19)))))/(2*($Z19+(1.96^2))), 3)))</f>
        <v>4.0000000000000001E-3</v>
      </c>
      <c r="N20" s="215">
        <f>IF(M19="-","-",IF(ISBLANK(J19), "",ROUND((2*J19+1.96^2+(1.96*SQRT((1.96^2+4*J19*(1-M19)))))/(2*($Z19+(1.96^2))), 3)))</f>
        <v>5.0000000000000001E-3</v>
      </c>
      <c r="O20" s="152"/>
      <c r="P20" s="214">
        <f>IF(P19="-","-",IF(ISBLANK(O19), "",ROUND((2*O19+1.96^2-(1.96*SQRT((1.96^2+4*O19*(1-P19)))))/(2*($Y19+(1.96^2))), 3)))</f>
        <v>2.1999999999999999E-2</v>
      </c>
      <c r="Q20" s="214">
        <f>IF(P19="-","-",IF(ISBLANK(O19), "",ROUND((2*O19+1.96^2+(1.96*SQRT((1.96^2+4*O19*(1-P19)))))/(2*($Y19+(1.96^2))), 3)))</f>
        <v>2.9000000000000001E-2</v>
      </c>
      <c r="R20" s="214">
        <f>IF(R19="-","-",IF(ISBLANK(O19), "",ROUND((2*O19+1.96^2-(1.96*SQRT((1.96^2+4*O19*(1-R19)))))/(2*($Z19+(1.96^2))), 3)))</f>
        <v>5.0000000000000001E-3</v>
      </c>
      <c r="S20" s="215">
        <f>IF(R19="-","-",IF(ISBLANK(O19), "",ROUND((2*O19+1.96^2+(1.96*SQRT((1.96^2+4*O19*(1-R19)))))/(2*($Z19+(1.96^2))), 3)))</f>
        <v>7.0000000000000001E-3</v>
      </c>
      <c r="T20" s="152"/>
      <c r="U20" s="214">
        <f>IF(U19="-","-",IF(ISBLANK(T19), "",ROUND((2*T19+1.96^2-(1.96*SQRT((1.96^2+4*T19*(1-U19)))))/(2*($Y19+(1.96^2))), 3)))</f>
        <v>0.108</v>
      </c>
      <c r="V20" s="214">
        <f>IF(U19="-","-",IF(ISBLANK(T19), "",ROUND((2*T19+1.96^2+(1.96*SQRT((1.96^2+4*T19*(1-U19)))))/(2*($Y19+(1.96^2))), 3)))</f>
        <v>0.123</v>
      </c>
      <c r="W20" s="214">
        <f>IF(W19="-","-",IF(ISBLANK(T19), "",ROUND((2*T19+1.96^2-(1.96*SQRT((1.96^2+4*T19*(1-W19)))))/(2*($Z19+(1.96^2))), 3)))</f>
        <v>2.5000000000000001E-2</v>
      </c>
      <c r="X20" s="215">
        <f>IF(W19="-","-",IF(ISBLANK(T19), "",ROUND((2*T19+1.96^2+(1.96*SQRT((1.96^2+4*T19*(1-W19)))))/(2*($Z19+(1.96^2))), 3)))</f>
        <v>2.8000000000000001E-2</v>
      </c>
      <c r="Y20" s="152"/>
      <c r="Z20" s="202"/>
      <c r="AA20" s="184"/>
      <c r="AB20" s="134"/>
      <c r="AC20" s="114"/>
      <c r="AD20" s="114"/>
      <c r="AE20" s="114"/>
      <c r="AF20" s="114"/>
      <c r="AG20" s="114"/>
    </row>
    <row r="21" spans="1:38" x14ac:dyDescent="0.25">
      <c r="C21" s="187">
        <v>2013</v>
      </c>
      <c r="D21" s="188"/>
      <c r="E21" s="200">
        <f>IFERROR(IF($D$5="All tumours (excl. NMSC)", VLOOKUP($AA21,Malignant_EP_year_suppr!$A$5:$I$55,VLOOKUP(E$5,$AD$7:$AE$11,2),FALSE),IF($D$5="All malignant tumours (excl. NMSC)",VLOOKUP($AA21,Malignant_EP_year_suppr!$A$5:$I$55,VLOOKUP(E$5,$AD$7:$AE$11,2),FALSE),VLOOKUP($AA21,TumourType_EP_year_suppr!$A$5:$I$679,VLOOKUP(E$5,'Tumour by year'!$AD$7:$AE$11,2),FALSE))),0)</f>
        <v>6088</v>
      </c>
      <c r="F21" s="216">
        <f>IFERROR(IF(E21="&lt;5","-",E21/$Y21),"-")</f>
        <v>0.84111633047803258</v>
      </c>
      <c r="G21" s="216"/>
      <c r="H21" s="212">
        <f>IF(F21="-","-",IF(E21="&lt;5","-",E21/$Z21))</f>
        <v>0.19042257045447436</v>
      </c>
      <c r="I21" s="213"/>
      <c r="J21" s="200">
        <f>IFERROR(IF($D$5="All tumours (excl. NMSC)", VLOOKUP($AA21,Malignant_EP_year_suppr!$A$5:$I$55,VLOOKUP(J$5,$AD$7:$AE$11,2),FALSE),IF($D$5="All malignant tumours (excl. NMSC)",VLOOKUP($AA21,Malignant_EP_year_suppr!$A$5:$I$55,VLOOKUP(J$5,$AD$7:$AE$11,2),FALSE),VLOOKUP($AA21,TumourType_EP_year_suppr!$A$5:$I$679,VLOOKUP(J$5,'Tumour by year'!$AD$7:$AE$11,2),FALSE))),0)</f>
        <v>162</v>
      </c>
      <c r="K21" s="216">
        <f t="shared" si="0"/>
        <v>2.2381873445703231E-2</v>
      </c>
      <c r="L21" s="216"/>
      <c r="M21" s="212">
        <f>IF(K21="-","-",IF(J21="&lt;5","-",J21/$Z21))</f>
        <v>5.0670920521722809E-3</v>
      </c>
      <c r="N21" s="213"/>
      <c r="O21" s="200">
        <f>IFERROR(IF($D$5="All tumours (excl. NMSC)", VLOOKUP($AA21,Malignant_EP_year_suppr!$A$5:$I$55,VLOOKUP(O$5,$AD$7:$AE$11,2),FALSE),IF($D$5="All malignant tumours (excl. NMSC)",VLOOKUP($AA21,Malignant_EP_year_suppr!$A$5:$I$55,VLOOKUP(O$5,$AD$7:$AE$11,2),FALSE),VLOOKUP($AA21,TumourType_EP_year_suppr!$A$5:$I$679,VLOOKUP(O$5,'Tumour by year'!$AD$7:$AE$11,2),FALSE))),0)</f>
        <v>155</v>
      </c>
      <c r="P21" s="216">
        <f t="shared" si="1"/>
        <v>2.141475545730865E-2</v>
      </c>
      <c r="Q21" s="216"/>
      <c r="R21" s="212">
        <f>IF(P21="-","-",IF(O21="&lt;5","-",O21/$Z21))</f>
        <v>4.848143630164837E-3</v>
      </c>
      <c r="S21" s="213"/>
      <c r="T21" s="200">
        <f>IFERROR(IF($D$5="All tumours (excl. NMSC)", VLOOKUP($AA21,Malignant_EP_year_suppr!$A$5:$I$55,VLOOKUP(T$5,$AD$7:$AE$11,2),FALSE),IF($D$5="All malignant tumours (excl. NMSC)",VLOOKUP($AA21,Malignant_EP_year_suppr!$A$5:$I$55,VLOOKUP(T$5,$AD$7:$AE$11,2),FALSE),VLOOKUP($AA21,TumourType_EP_year_suppr!$A$5:$I$679,VLOOKUP(T$5,'Tumour by year'!$AD$7:$AE$11,2),FALSE))),0)</f>
        <v>833</v>
      </c>
      <c r="U21" s="216">
        <f t="shared" si="2"/>
        <v>0.11508704061895551</v>
      </c>
      <c r="V21" s="216"/>
      <c r="W21" s="212">
        <f>IF(U21="-","-",IF(T21="&lt;5","-",T21/$Z21))</f>
        <v>2.6054862218885866E-2</v>
      </c>
      <c r="X21" s="213"/>
      <c r="Y21" s="200">
        <f>IFERROR(IF($D$5="All tumours (excl. NMSC)", VLOOKUP($AA21,Malignant_EP_year_suppr!$A$5:$I$55,VLOOKUP(Y$5,$AD$7:$AE$11,2),FALSE),IF($D$5="All malignant tumours (excl. NMSC)",VLOOKUP($AA21,Malignant_EP_year_suppr!$A$5:$I$55,VLOOKUP(Y$5,$AD$7:$AE$11,2),FALSE),VLOOKUP($AA21,TumourType_EP_year_suppr!$A$5:$I$679,VLOOKUP(Y$5,'Tumour by year'!$AD$7:$AE$11,2),FALSE))),0)</f>
        <v>7238</v>
      </c>
      <c r="Z21" s="201">
        <f>IFERROR(IF($D$5="All tumours (excl. NMSC)", VLOOKUP($AA21,Malignant_all_year_suppr!$A$5:$E$54,5,FALSE),IF($D$5="All malignant tumours (excl. NMSC)",VLOOKUP($AA21,Malignant_all_year_suppr!$A$5:$E$54,5,FALSE),VLOOKUP($AA21,TumourType_all_year_suppr!$A$5:$E$767,5,FALSE))),0)</f>
        <v>31971</v>
      </c>
      <c r="AA21" s="184" t="str">
        <f t="shared" ref="AA21" si="9">CONCATENATE($C$5,$C21,$AA$6)</f>
        <v>London2013Malignant</v>
      </c>
      <c r="AB21" s="134"/>
      <c r="AC21" s="114"/>
      <c r="AD21" s="114"/>
      <c r="AE21" s="114"/>
      <c r="AF21" s="114"/>
      <c r="AG21" s="114"/>
    </row>
    <row r="22" spans="1:38" ht="15.75" thickBot="1" x14ac:dyDescent="0.3">
      <c r="C22" s="189"/>
      <c r="D22" s="190"/>
      <c r="E22" s="153"/>
      <c r="F22" s="218">
        <f>IF(F21="-","-",IF(ISBLANK(E21), "",ROUND((2*E21+1.96^2-(1.96*SQRT((1.96^2+4*E21*(1-F21)))))/(2*($Y21+(1.96^2))), 3)))</f>
        <v>0.83299999999999996</v>
      </c>
      <c r="G22" s="218">
        <f>IF(F21="-","-",IF(ISBLANK(E21), "",ROUND((2*E21+1.96^2+(1.96*SQRT((1.96^2+4*E21*(1-F21)))))/(2*($Y21+(1.96^2))), 3)))</f>
        <v>0.84899999999999998</v>
      </c>
      <c r="H22" s="218">
        <f>IF(H21="-","-",IF(ISBLANK(E21), "",ROUND((2*E21+1.96^2-(1.96*SQRT((1.96^2+4*E21*(1-H21)))))/(2*($Z21+(1.96^2))), 3)))</f>
        <v>0.186</v>
      </c>
      <c r="I22" s="219">
        <f>IF(H21="-","-",IF(ISBLANK(E21), "",ROUND((2*E21+1.96^2+(1.96*SQRT((1.96^2+4*E21*(1-H21)))))/(2*($Z21+(1.96^2))), 3)))</f>
        <v>0.19500000000000001</v>
      </c>
      <c r="J22" s="153"/>
      <c r="K22" s="218">
        <f>IF(K21="-","-",IF(ISBLANK(J21), "",ROUND((2*J21+1.96^2-(1.96*SQRT((1.96^2+4*J21*(1-K21)))))/(2*($Y21+(1.96^2))), 3)))</f>
        <v>1.9E-2</v>
      </c>
      <c r="L22" s="218">
        <f>IF(K21="-","-",IF(ISBLANK(J21), "",ROUND((2*J21+1.96^2+(1.96*SQRT((1.96^2+4*J21*(1-K21)))))/(2*($Y21+(1.96^2))), 3)))</f>
        <v>2.5999999999999999E-2</v>
      </c>
      <c r="M22" s="218">
        <f>IF(M21="-","-",IF(ISBLANK(J21), "",ROUND((2*J21+1.96^2-(1.96*SQRT((1.96^2+4*J21*(1-M21)))))/(2*($Z21+(1.96^2))), 3)))</f>
        <v>4.0000000000000001E-3</v>
      </c>
      <c r="N22" s="219">
        <f>IF(M21="-","-",IF(ISBLANK(J21), "",ROUND((2*J21+1.96^2+(1.96*SQRT((1.96^2+4*J21*(1-M21)))))/(2*($Z21+(1.96^2))), 3)))</f>
        <v>6.0000000000000001E-3</v>
      </c>
      <c r="O22" s="153"/>
      <c r="P22" s="218">
        <f>IF(P21="-","-",IF(ISBLANK(O21), "",ROUND((2*O21+1.96^2-(1.96*SQRT((1.96^2+4*O21*(1-P21)))))/(2*($Y21+(1.96^2))), 3)))</f>
        <v>1.7999999999999999E-2</v>
      </c>
      <c r="Q22" s="218">
        <f>IF(P21="-","-",IF(ISBLANK(O21), "",ROUND((2*O21+1.96^2+(1.96*SQRT((1.96^2+4*O21*(1-P21)))))/(2*($Y21+(1.96^2))), 3)))</f>
        <v>2.5000000000000001E-2</v>
      </c>
      <c r="R22" s="218">
        <f>IF(R21="-","-",IF(ISBLANK(O21), "",ROUND((2*O21+1.96^2-(1.96*SQRT((1.96^2+4*O21*(1-R21)))))/(2*($Z21+(1.96^2))), 3)))</f>
        <v>4.0000000000000001E-3</v>
      </c>
      <c r="S22" s="219">
        <f>IF(R21="-","-",IF(ISBLANK(O21), "",ROUND((2*O21+1.96^2+(1.96*SQRT((1.96^2+4*O21*(1-R21)))))/(2*($Z21+(1.96^2))), 3)))</f>
        <v>6.0000000000000001E-3</v>
      </c>
      <c r="T22" s="153"/>
      <c r="U22" s="218">
        <f>IF(U21="-","-",IF(ISBLANK(T21), "",ROUND((2*T21+1.96^2-(1.96*SQRT((1.96^2+4*T21*(1-U21)))))/(2*($Y21+(1.96^2))), 3)))</f>
        <v>0.108</v>
      </c>
      <c r="V22" s="218">
        <f>IF(U21="-","-",IF(ISBLANK(T21), "",ROUND((2*T21+1.96^2+(1.96*SQRT((1.96^2+4*T21*(1-U21)))))/(2*($Y21+(1.96^2))), 3)))</f>
        <v>0.123</v>
      </c>
      <c r="W22" s="218">
        <f>IF(W21="-","-",IF(ISBLANK(T21), "",ROUND((2*T21+1.96^2-(1.96*SQRT((1.96^2+4*T21*(1-W21)))))/(2*($Z21+(1.96^2))), 3)))</f>
        <v>2.4E-2</v>
      </c>
      <c r="X22" s="219">
        <f>IF(W21="-","-",IF(ISBLANK(T21), "",ROUND((2*T21+1.96^2+(1.96*SQRT((1.96^2+4*T21*(1-W21)))))/(2*($Z21+(1.96^2))), 3)))</f>
        <v>2.8000000000000001E-2</v>
      </c>
      <c r="Y22" s="153"/>
      <c r="Z22" s="203"/>
      <c r="AA22" s="184"/>
      <c r="AB22" s="134"/>
      <c r="AC22" s="114"/>
      <c r="AD22" s="114"/>
      <c r="AE22" s="114"/>
      <c r="AF22" s="114"/>
      <c r="AG22" s="114"/>
    </row>
    <row r="23" spans="1:38" ht="15" customHeight="1" x14ac:dyDescent="0.25">
      <c r="C23" s="186"/>
      <c r="D23" s="186"/>
      <c r="E23" s="186"/>
      <c r="F23" s="186"/>
      <c r="G23" s="186"/>
      <c r="AA23" s="114"/>
      <c r="AB23" s="114"/>
      <c r="AC23" s="114"/>
      <c r="AD23" s="114"/>
      <c r="AE23" s="114"/>
      <c r="AF23" s="114"/>
      <c r="AG23" s="114"/>
    </row>
    <row r="24" spans="1:38" ht="15" customHeight="1" x14ac:dyDescent="0.25"/>
    <row r="25" spans="1:38" x14ac:dyDescent="0.25">
      <c r="AA25" s="114"/>
      <c r="AB25" s="114"/>
      <c r="AC25" s="114"/>
      <c r="AD25" s="114"/>
      <c r="AE25" s="114"/>
      <c r="AF25" s="114"/>
      <c r="AG25" s="114"/>
      <c r="AH25" s="114"/>
      <c r="AI25" s="114"/>
      <c r="AJ25" s="114"/>
      <c r="AK25" s="114"/>
      <c r="AL25" s="114"/>
    </row>
    <row r="26" spans="1:38" x14ac:dyDescent="0.25">
      <c r="C26" s="122"/>
      <c r="D26" s="123" t="s">
        <v>253</v>
      </c>
      <c r="E26" s="122" t="s">
        <v>254</v>
      </c>
      <c r="F26" s="122" t="s">
        <v>255</v>
      </c>
      <c r="G26" s="122" t="s">
        <v>256</v>
      </c>
      <c r="H26" s="122" t="s">
        <v>254</v>
      </c>
      <c r="I26" s="123" t="s">
        <v>255</v>
      </c>
      <c r="J26" s="122" t="s">
        <v>257</v>
      </c>
      <c r="K26" s="122" t="s">
        <v>254</v>
      </c>
      <c r="L26" s="122" t="s">
        <v>255</v>
      </c>
      <c r="M26" s="122" t="s">
        <v>258</v>
      </c>
      <c r="N26" s="123" t="s">
        <v>254</v>
      </c>
      <c r="O26" s="122" t="s">
        <v>255</v>
      </c>
      <c r="P26" s="122"/>
      <c r="Q26" s="122" t="s">
        <v>253</v>
      </c>
      <c r="R26" s="122" t="s">
        <v>254</v>
      </c>
      <c r="S26" s="122" t="s">
        <v>255</v>
      </c>
      <c r="T26" s="123" t="s">
        <v>256</v>
      </c>
      <c r="U26" s="122" t="s">
        <v>254</v>
      </c>
      <c r="V26" s="122" t="s">
        <v>255</v>
      </c>
      <c r="W26" s="122" t="s">
        <v>257</v>
      </c>
      <c r="X26" s="122" t="s">
        <v>254</v>
      </c>
      <c r="Y26" s="123" t="s">
        <v>255</v>
      </c>
      <c r="Z26" s="123" t="s">
        <v>258</v>
      </c>
      <c r="AA26" s="122" t="s">
        <v>254</v>
      </c>
      <c r="AB26" s="122"/>
      <c r="AC26" s="122" t="s">
        <v>255</v>
      </c>
      <c r="AD26" s="114"/>
      <c r="AE26" s="114"/>
      <c r="AF26" s="114"/>
      <c r="AG26" s="114"/>
      <c r="AH26" s="114"/>
      <c r="AI26" s="114"/>
      <c r="AJ26" s="114"/>
      <c r="AK26" s="114"/>
      <c r="AL26" s="114"/>
    </row>
    <row r="27" spans="1:38" x14ac:dyDescent="0.25">
      <c r="C27" s="122">
        <v>2006</v>
      </c>
      <c r="D27" s="124">
        <f>F7</f>
        <v>0.84466694479210125</v>
      </c>
      <c r="E27" s="124">
        <f>F8</f>
        <v>0.83599999999999997</v>
      </c>
      <c r="F27" s="124">
        <f>G8</f>
        <v>0.85299999999999998</v>
      </c>
      <c r="G27" s="124">
        <f>K7</f>
        <v>2.7534418022528161E-2</v>
      </c>
      <c r="H27" s="124">
        <f>K8</f>
        <v>2.4E-2</v>
      </c>
      <c r="I27" s="124">
        <f>L8</f>
        <v>3.2000000000000001E-2</v>
      </c>
      <c r="J27" s="124">
        <f>P7</f>
        <v>1.4184397163120567E-2</v>
      </c>
      <c r="K27" s="124">
        <f>P8</f>
        <v>1.2E-2</v>
      </c>
      <c r="L27" s="124">
        <f>Q8</f>
        <v>1.7000000000000001E-2</v>
      </c>
      <c r="M27" s="124">
        <f>U7</f>
        <v>0.11361424002225004</v>
      </c>
      <c r="N27" s="124">
        <f>U8</f>
        <v>0.106</v>
      </c>
      <c r="O27" s="124">
        <f>V8</f>
        <v>0.121</v>
      </c>
      <c r="P27" s="122">
        <v>2006</v>
      </c>
      <c r="Q27" s="124">
        <f>H7</f>
        <v>0.21848920863309351</v>
      </c>
      <c r="R27" s="124">
        <f>H8</f>
        <v>0.214</v>
      </c>
      <c r="S27" s="124">
        <f>I8</f>
        <v>0.223</v>
      </c>
      <c r="T27" s="124">
        <f>M7</f>
        <v>7.122302158273381E-3</v>
      </c>
      <c r="U27" s="124">
        <f>M8</f>
        <v>6.0000000000000001E-3</v>
      </c>
      <c r="V27" s="124">
        <f>N8</f>
        <v>8.0000000000000002E-3</v>
      </c>
      <c r="W27" s="124">
        <f>R7</f>
        <v>3.6690647482014388E-3</v>
      </c>
      <c r="X27" s="124">
        <f>R8</f>
        <v>3.0000000000000001E-3</v>
      </c>
      <c r="Y27" s="124">
        <f>S8</f>
        <v>4.0000000000000001E-3</v>
      </c>
      <c r="Z27" s="124">
        <f>W7</f>
        <v>2.9388489208633094E-2</v>
      </c>
      <c r="AA27" s="124">
        <f>W8</f>
        <v>2.7E-2</v>
      </c>
      <c r="AB27" s="124"/>
      <c r="AC27" s="124">
        <f>X8</f>
        <v>3.1E-2</v>
      </c>
      <c r="AD27" s="114"/>
      <c r="AE27" s="114"/>
      <c r="AF27" s="114"/>
      <c r="AG27" s="114"/>
      <c r="AH27" s="114"/>
      <c r="AI27" s="114"/>
      <c r="AJ27" s="114"/>
      <c r="AK27" s="114"/>
      <c r="AL27" s="114"/>
    </row>
    <row r="28" spans="1:38" x14ac:dyDescent="0.25">
      <c r="C28" s="122">
        <v>2007</v>
      </c>
      <c r="D28" s="124">
        <f>F9</f>
        <v>0.84966166519564579</v>
      </c>
      <c r="E28" s="124">
        <f>F10</f>
        <v>0.84099999999999997</v>
      </c>
      <c r="F28" s="124">
        <f>G10</f>
        <v>0.85799999999999998</v>
      </c>
      <c r="G28" s="124">
        <f>K9</f>
        <v>2.5007355104442484E-2</v>
      </c>
      <c r="H28" s="124">
        <f>K10</f>
        <v>2.1999999999999999E-2</v>
      </c>
      <c r="I28" s="124">
        <f>L10</f>
        <v>2.9000000000000001E-2</v>
      </c>
      <c r="J28" s="124">
        <f>P9</f>
        <v>1.4710208884966167E-2</v>
      </c>
      <c r="K28" s="124">
        <f>P10</f>
        <v>1.2E-2</v>
      </c>
      <c r="L28" s="124">
        <f>Q10</f>
        <v>1.7999999999999999E-2</v>
      </c>
      <c r="M28" s="124">
        <f>U9</f>
        <v>0.11062077081494558</v>
      </c>
      <c r="N28" s="124">
        <f>U10</f>
        <v>0.10299999999999999</v>
      </c>
      <c r="O28" s="124">
        <f>V10</f>
        <v>0.11799999999999999</v>
      </c>
      <c r="P28" s="122">
        <v>2007</v>
      </c>
      <c r="Q28" s="124">
        <f>H9</f>
        <v>0.20330869412178809</v>
      </c>
      <c r="R28" s="124">
        <f>H10</f>
        <v>0.19900000000000001</v>
      </c>
      <c r="S28" s="124">
        <f>I10</f>
        <v>0.20799999999999999</v>
      </c>
      <c r="T28" s="124">
        <f>M9</f>
        <v>5.9838085181274196E-3</v>
      </c>
      <c r="U28" s="124">
        <f>M10</f>
        <v>5.0000000000000001E-3</v>
      </c>
      <c r="V28" s="124">
        <f>N10</f>
        <v>7.0000000000000001E-3</v>
      </c>
      <c r="W28" s="124">
        <f>R9</f>
        <v>3.5198873636043647E-3</v>
      </c>
      <c r="X28" s="124">
        <f>R10</f>
        <v>3.0000000000000001E-3</v>
      </c>
      <c r="Y28" s="124">
        <f>S10</f>
        <v>4.0000000000000001E-3</v>
      </c>
      <c r="Z28" s="124">
        <f>W9</f>
        <v>2.6469552974304821E-2</v>
      </c>
      <c r="AA28" s="124">
        <f>W10</f>
        <v>2.5000000000000001E-2</v>
      </c>
      <c r="AB28" s="124"/>
      <c r="AC28" s="124">
        <f>X10</f>
        <v>2.8000000000000001E-2</v>
      </c>
      <c r="AD28" s="114"/>
      <c r="AE28" s="114"/>
      <c r="AF28" s="114"/>
      <c r="AG28" s="114"/>
      <c r="AH28" s="114"/>
      <c r="AI28" s="114"/>
      <c r="AJ28" s="114"/>
      <c r="AK28" s="114"/>
      <c r="AL28" s="114"/>
    </row>
    <row r="29" spans="1:38" x14ac:dyDescent="0.25">
      <c r="C29" s="122">
        <v>2008</v>
      </c>
      <c r="D29" s="124">
        <f>F11</f>
        <v>0.83637946040034816</v>
      </c>
      <c r="E29" s="124">
        <f>F12</f>
        <v>0.82699999999999996</v>
      </c>
      <c r="F29" s="124">
        <f>G12</f>
        <v>0.84499999999999997</v>
      </c>
      <c r="G29" s="124">
        <f>K11</f>
        <v>3.1911807368726432E-2</v>
      </c>
      <c r="H29" s="124">
        <f>K12</f>
        <v>2.8000000000000001E-2</v>
      </c>
      <c r="I29" s="124">
        <f>L12</f>
        <v>3.5999999999999997E-2</v>
      </c>
      <c r="J29" s="124">
        <f>P11</f>
        <v>2.6834928923701769E-2</v>
      </c>
      <c r="K29" s="124">
        <f>P12</f>
        <v>2.3E-2</v>
      </c>
      <c r="L29" s="124">
        <f>Q12</f>
        <v>3.1E-2</v>
      </c>
      <c r="M29" s="124">
        <f>U11</f>
        <v>0.10487380330722368</v>
      </c>
      <c r="N29" s="124">
        <f>U12</f>
        <v>9.8000000000000004E-2</v>
      </c>
      <c r="O29" s="124">
        <f>V12</f>
        <v>0.112</v>
      </c>
      <c r="P29" s="122">
        <v>2008</v>
      </c>
      <c r="Q29" s="124">
        <f>H11</f>
        <v>0.20076601671309191</v>
      </c>
      <c r="R29" s="124">
        <f>H12</f>
        <v>0.19600000000000001</v>
      </c>
      <c r="S29" s="124">
        <f>I12</f>
        <v>0.20499999999999999</v>
      </c>
      <c r="T29" s="124">
        <f>M11</f>
        <v>7.6601671309192198E-3</v>
      </c>
      <c r="U29" s="124">
        <f>M12</f>
        <v>7.0000000000000001E-3</v>
      </c>
      <c r="V29" s="124">
        <f>N12</f>
        <v>8.9999999999999993E-3</v>
      </c>
      <c r="W29" s="124">
        <f>R11</f>
        <v>6.4415041782729804E-3</v>
      </c>
      <c r="X29" s="124">
        <f>R12</f>
        <v>6.0000000000000001E-3</v>
      </c>
      <c r="Y29" s="124">
        <f>S12</f>
        <v>7.0000000000000001E-3</v>
      </c>
      <c r="Z29" s="124">
        <f>W11</f>
        <v>2.517409470752089E-2</v>
      </c>
      <c r="AA29" s="124">
        <f>W12</f>
        <v>2.3E-2</v>
      </c>
      <c r="AB29" s="124"/>
      <c r="AC29" s="124">
        <f>X12</f>
        <v>2.7E-2</v>
      </c>
      <c r="AD29" s="114"/>
      <c r="AE29" s="114"/>
      <c r="AF29" s="114"/>
      <c r="AG29" s="114"/>
      <c r="AH29" s="114"/>
      <c r="AI29" s="114"/>
      <c r="AJ29" s="114"/>
      <c r="AK29" s="114"/>
      <c r="AL29" s="114"/>
    </row>
    <row r="30" spans="1:38" x14ac:dyDescent="0.25">
      <c r="C30" s="122">
        <v>2009</v>
      </c>
      <c r="D30" s="124">
        <f>F13</f>
        <v>0.83723554301833569</v>
      </c>
      <c r="E30" s="124">
        <f>F14</f>
        <v>0.82799999999999996</v>
      </c>
      <c r="F30" s="124">
        <f>G14</f>
        <v>0.84599999999999997</v>
      </c>
      <c r="G30" s="124">
        <f>K13</f>
        <v>3.3145275035260928E-2</v>
      </c>
      <c r="H30" s="124">
        <f>K14</f>
        <v>2.9000000000000001E-2</v>
      </c>
      <c r="I30" s="124">
        <f>L14</f>
        <v>3.7999999999999999E-2</v>
      </c>
      <c r="J30" s="124">
        <f>P13</f>
        <v>2.7221438645980253E-2</v>
      </c>
      <c r="K30" s="124">
        <f>P14</f>
        <v>2.4E-2</v>
      </c>
      <c r="L30" s="124">
        <f>Q14</f>
        <v>3.1E-2</v>
      </c>
      <c r="M30" s="124">
        <f>U13</f>
        <v>0.10239774330042313</v>
      </c>
      <c r="N30" s="124">
        <f>U14</f>
        <v>9.6000000000000002E-2</v>
      </c>
      <c r="O30" s="124">
        <f>V14</f>
        <v>0.11</v>
      </c>
      <c r="P30" s="122">
        <v>2009</v>
      </c>
      <c r="Q30" s="124">
        <f>H13</f>
        <v>0.20041866432574787</v>
      </c>
      <c r="R30" s="124">
        <f>H14</f>
        <v>0.19600000000000001</v>
      </c>
      <c r="S30" s="124">
        <f>I14</f>
        <v>0.20499999999999999</v>
      </c>
      <c r="T30" s="124">
        <f>M13</f>
        <v>7.9343642379634E-3</v>
      </c>
      <c r="U30" s="124">
        <f>M14</f>
        <v>7.0000000000000001E-3</v>
      </c>
      <c r="V30" s="124">
        <f>N14</f>
        <v>8.9999999999999993E-3</v>
      </c>
      <c r="W30" s="124">
        <f>R13</f>
        <v>6.5163076507529201E-3</v>
      </c>
      <c r="X30" s="124">
        <f>R14</f>
        <v>6.0000000000000001E-3</v>
      </c>
      <c r="Y30" s="124">
        <f>S14</f>
        <v>7.0000000000000001E-3</v>
      </c>
      <c r="Z30" s="124">
        <f>W13</f>
        <v>2.4512121007495443E-2</v>
      </c>
      <c r="AA30" s="124">
        <f>W14</f>
        <v>2.3E-2</v>
      </c>
      <c r="AB30" s="124"/>
      <c r="AC30" s="124">
        <f>X14</f>
        <v>2.5999999999999999E-2</v>
      </c>
      <c r="AD30" s="114"/>
      <c r="AE30" s="114"/>
      <c r="AF30" s="114"/>
      <c r="AG30" s="114"/>
      <c r="AH30" s="114"/>
      <c r="AI30" s="114"/>
      <c r="AJ30" s="114"/>
      <c r="AK30" s="114"/>
      <c r="AL30" s="114"/>
    </row>
    <row r="31" spans="1:38" x14ac:dyDescent="0.25">
      <c r="C31" s="122">
        <v>2010</v>
      </c>
      <c r="D31" s="124">
        <f>F15</f>
        <v>0.83624421555456041</v>
      </c>
      <c r="E31" s="124">
        <f>F16</f>
        <v>0.82699999999999996</v>
      </c>
      <c r="F31" s="124">
        <f>G16</f>
        <v>0.84499999999999997</v>
      </c>
      <c r="G31" s="124">
        <f>K15</f>
        <v>3.5378414688759519E-2</v>
      </c>
      <c r="H31" s="124">
        <f>K16</f>
        <v>3.1E-2</v>
      </c>
      <c r="I31" s="124">
        <f>L16</f>
        <v>0.04</v>
      </c>
      <c r="J31" s="124">
        <f>P15</f>
        <v>2.6421854008060904E-2</v>
      </c>
      <c r="K31" s="124">
        <f>P16</f>
        <v>2.3E-2</v>
      </c>
      <c r="L31" s="124">
        <f>Q16</f>
        <v>3.1E-2</v>
      </c>
      <c r="M31" s="124">
        <f>U15</f>
        <v>0.10195551574861919</v>
      </c>
      <c r="N31" s="124">
        <f>U16</f>
        <v>9.5000000000000001E-2</v>
      </c>
      <c r="O31" s="124">
        <f>V16</f>
        <v>0.109</v>
      </c>
      <c r="P31" s="122">
        <v>2010</v>
      </c>
      <c r="Q31" s="124">
        <f>H15</f>
        <v>0.18924397000202689</v>
      </c>
      <c r="R31" s="124">
        <f>H16</f>
        <v>0.185</v>
      </c>
      <c r="S31" s="124">
        <f>I16</f>
        <v>0.19400000000000001</v>
      </c>
      <c r="T31" s="124">
        <f>M15</f>
        <v>8.0062157962299853E-3</v>
      </c>
      <c r="U31" s="124">
        <f>M16</f>
        <v>7.0000000000000001E-3</v>
      </c>
      <c r="V31" s="124">
        <f>N16</f>
        <v>8.9999999999999993E-3</v>
      </c>
      <c r="W31" s="124">
        <f>R15</f>
        <v>5.9793257212350515E-3</v>
      </c>
      <c r="X31" s="124">
        <f>R16</f>
        <v>5.0000000000000001E-3</v>
      </c>
      <c r="Y31" s="124">
        <f>S16</f>
        <v>7.0000000000000001E-3</v>
      </c>
      <c r="Z31" s="124">
        <f>W15</f>
        <v>2.3072765353692317E-2</v>
      </c>
      <c r="AA31" s="124">
        <f>W16</f>
        <v>2.1000000000000001E-2</v>
      </c>
      <c r="AB31" s="124"/>
      <c r="AC31" s="124">
        <f>X16</f>
        <v>2.5000000000000001E-2</v>
      </c>
      <c r="AD31" s="114"/>
      <c r="AE31" s="114"/>
      <c r="AF31" s="114"/>
      <c r="AG31" s="114"/>
      <c r="AH31" s="114"/>
      <c r="AI31" s="114"/>
      <c r="AJ31" s="114"/>
      <c r="AK31" s="114"/>
      <c r="AL31" s="114"/>
    </row>
    <row r="32" spans="1:38" x14ac:dyDescent="0.25">
      <c r="C32" s="122">
        <v>2011</v>
      </c>
      <c r="D32" s="124">
        <f>F17</f>
        <v>0.84091250187603184</v>
      </c>
      <c r="E32" s="124">
        <f>F18</f>
        <v>0.83199999999999996</v>
      </c>
      <c r="F32" s="124">
        <f>G18</f>
        <v>0.84899999999999998</v>
      </c>
      <c r="G32" s="124">
        <f>K17</f>
        <v>3.6620141077592677E-2</v>
      </c>
      <c r="H32" s="124">
        <f>K18</f>
        <v>3.2000000000000001E-2</v>
      </c>
      <c r="I32" s="124">
        <f>L18</f>
        <v>4.1000000000000002E-2</v>
      </c>
      <c r="J32" s="124">
        <f>P17</f>
        <v>2.4313372354795137E-2</v>
      </c>
      <c r="K32" s="124">
        <f>P18</f>
        <v>2.1000000000000001E-2</v>
      </c>
      <c r="L32" s="124">
        <f>Q18</f>
        <v>2.8000000000000001E-2</v>
      </c>
      <c r="M32" s="124">
        <f>U17</f>
        <v>9.8153984691580376E-2</v>
      </c>
      <c r="N32" s="124">
        <f>U18</f>
        <v>9.0999999999999998E-2</v>
      </c>
      <c r="O32" s="124">
        <f>V18</f>
        <v>0.106</v>
      </c>
      <c r="P32" s="122">
        <v>2011</v>
      </c>
      <c r="Q32" s="124">
        <f>H17</f>
        <v>0.1868040274721611</v>
      </c>
      <c r="R32" s="124">
        <f>H18</f>
        <v>0.182</v>
      </c>
      <c r="S32" s="124">
        <f>I18</f>
        <v>0.191</v>
      </c>
      <c r="T32" s="124">
        <f>M17</f>
        <v>8.1349603253984132E-3</v>
      </c>
      <c r="U32" s="124">
        <f>M18</f>
        <v>7.0000000000000001E-3</v>
      </c>
      <c r="V32" s="124">
        <f>N18</f>
        <v>8.9999999999999993E-3</v>
      </c>
      <c r="W32" s="124">
        <f>R17</f>
        <v>5.4010802160432084E-3</v>
      </c>
      <c r="X32" s="124">
        <f>R18</f>
        <v>5.0000000000000001E-3</v>
      </c>
      <c r="Y32" s="124">
        <f>S18</f>
        <v>6.0000000000000001E-3</v>
      </c>
      <c r="Z32" s="124">
        <f>W17</f>
        <v>2.1804360872174435E-2</v>
      </c>
      <c r="AA32" s="124">
        <f>W18</f>
        <v>0.02</v>
      </c>
      <c r="AB32" s="124"/>
      <c r="AC32" s="124">
        <f>X18</f>
        <v>2.4E-2</v>
      </c>
      <c r="AD32" s="114"/>
      <c r="AE32" s="114"/>
      <c r="AF32" s="114"/>
      <c r="AG32" s="114"/>
      <c r="AH32" s="114"/>
      <c r="AI32" s="114"/>
      <c r="AJ32" s="114"/>
      <c r="AK32" s="114"/>
      <c r="AL32" s="114"/>
    </row>
    <row r="33" spans="2:38" x14ac:dyDescent="0.25">
      <c r="C33" s="122">
        <v>2012</v>
      </c>
      <c r="D33" s="124">
        <f>F19</f>
        <v>0.83944178178742601</v>
      </c>
      <c r="E33" s="124">
        <f>F20</f>
        <v>0.83099999999999996</v>
      </c>
      <c r="F33" s="124">
        <f>G20</f>
        <v>0.84799999999999998</v>
      </c>
      <c r="G33" s="124">
        <f>K19</f>
        <v>1.9594023118127996E-2</v>
      </c>
      <c r="H33" s="124">
        <f>K20</f>
        <v>1.7000000000000001E-2</v>
      </c>
      <c r="I33" s="124">
        <f>L20</f>
        <v>2.3E-2</v>
      </c>
      <c r="J33" s="124">
        <f>P19</f>
        <v>2.5514519312094728E-2</v>
      </c>
      <c r="K33" s="124">
        <f>P20</f>
        <v>2.1999999999999999E-2</v>
      </c>
      <c r="L33" s="124">
        <f>Q20</f>
        <v>2.9000000000000001E-2</v>
      </c>
      <c r="M33" s="124">
        <f>U19</f>
        <v>0.11544967578235128</v>
      </c>
      <c r="N33" s="124">
        <f>U20</f>
        <v>0.108</v>
      </c>
      <c r="O33" s="124">
        <f>V20</f>
        <v>0.123</v>
      </c>
      <c r="P33" s="122">
        <v>2012</v>
      </c>
      <c r="Q33" s="124">
        <f>H19</f>
        <v>0.19214016068144421</v>
      </c>
      <c r="R33" s="124">
        <f>H20</f>
        <v>0.188</v>
      </c>
      <c r="S33" s="124">
        <f>I20</f>
        <v>0.19700000000000001</v>
      </c>
      <c r="T33" s="124">
        <f>M19</f>
        <v>4.4848836834123834E-3</v>
      </c>
      <c r="U33" s="124">
        <f>M20</f>
        <v>4.0000000000000001E-3</v>
      </c>
      <c r="V33" s="124">
        <f>N20</f>
        <v>5.0000000000000001E-3</v>
      </c>
      <c r="W33" s="124">
        <f>R19</f>
        <v>5.8400283935082118E-3</v>
      </c>
      <c r="X33" s="124">
        <f>R20</f>
        <v>5.0000000000000001E-3</v>
      </c>
      <c r="Y33" s="124">
        <f>S20</f>
        <v>7.0000000000000001E-3</v>
      </c>
      <c r="Z33" s="124">
        <f>W19</f>
        <v>2.6425321846868646E-2</v>
      </c>
      <c r="AA33" s="124">
        <f>W20</f>
        <v>2.5000000000000001E-2</v>
      </c>
      <c r="AB33" s="124"/>
      <c r="AC33" s="124">
        <f>X20</f>
        <v>2.8000000000000001E-2</v>
      </c>
      <c r="AD33" s="114"/>
      <c r="AE33" s="114"/>
      <c r="AF33" s="114"/>
      <c r="AG33" s="114"/>
      <c r="AH33" s="114"/>
      <c r="AI33" s="114"/>
      <c r="AJ33" s="114"/>
      <c r="AK33" s="114"/>
      <c r="AL33" s="114"/>
    </row>
    <row r="34" spans="2:38" x14ac:dyDescent="0.25">
      <c r="C34" s="122">
        <v>2013</v>
      </c>
      <c r="D34" s="124">
        <f>F21</f>
        <v>0.84111633047803258</v>
      </c>
      <c r="E34" s="124">
        <f>F22</f>
        <v>0.83299999999999996</v>
      </c>
      <c r="F34" s="124">
        <f>G22</f>
        <v>0.84899999999999998</v>
      </c>
      <c r="G34" s="124">
        <f>K21</f>
        <v>2.2381873445703231E-2</v>
      </c>
      <c r="H34" s="124">
        <f>K22</f>
        <v>1.9E-2</v>
      </c>
      <c r="I34" s="124">
        <f>L22</f>
        <v>2.5999999999999999E-2</v>
      </c>
      <c r="J34" s="124">
        <f>P21</f>
        <v>2.141475545730865E-2</v>
      </c>
      <c r="K34" s="124">
        <f>P22</f>
        <v>1.7999999999999999E-2</v>
      </c>
      <c r="L34" s="124">
        <f>Q22</f>
        <v>2.5000000000000001E-2</v>
      </c>
      <c r="M34" s="124">
        <f>U21</f>
        <v>0.11508704061895551</v>
      </c>
      <c r="N34" s="124">
        <f>U22</f>
        <v>0.108</v>
      </c>
      <c r="O34" s="124">
        <f>V22</f>
        <v>0.123</v>
      </c>
      <c r="P34" s="122">
        <v>2013</v>
      </c>
      <c r="Q34" s="124">
        <f>H21</f>
        <v>0.19042257045447436</v>
      </c>
      <c r="R34" s="124">
        <f>H22</f>
        <v>0.186</v>
      </c>
      <c r="S34" s="124">
        <f>I22</f>
        <v>0.19500000000000001</v>
      </c>
      <c r="T34" s="124">
        <f>M21</f>
        <v>5.0670920521722809E-3</v>
      </c>
      <c r="U34" s="124">
        <f>M22</f>
        <v>4.0000000000000001E-3</v>
      </c>
      <c r="V34" s="124">
        <f>N22</f>
        <v>6.0000000000000001E-3</v>
      </c>
      <c r="W34" s="124">
        <f>R21</f>
        <v>4.848143630164837E-3</v>
      </c>
      <c r="X34" s="124">
        <f>R22</f>
        <v>4.0000000000000001E-3</v>
      </c>
      <c r="Y34" s="124">
        <f>S22</f>
        <v>6.0000000000000001E-3</v>
      </c>
      <c r="Z34" s="124">
        <f>W21</f>
        <v>2.6054862218885866E-2</v>
      </c>
      <c r="AA34" s="124">
        <f>W22</f>
        <v>2.4E-2</v>
      </c>
      <c r="AB34" s="124"/>
      <c r="AC34" s="124">
        <f>X22</f>
        <v>2.8000000000000001E-2</v>
      </c>
      <c r="AD34" s="114"/>
      <c r="AE34" s="114"/>
      <c r="AF34" s="114"/>
      <c r="AG34" s="114"/>
      <c r="AH34" s="114"/>
      <c r="AI34" s="114"/>
      <c r="AJ34" s="114"/>
      <c r="AK34" s="114"/>
      <c r="AL34" s="114"/>
    </row>
    <row r="35" spans="2:38" x14ac:dyDescent="0.25">
      <c r="O35" s="115"/>
      <c r="P35" s="114"/>
      <c r="Q35" s="114"/>
      <c r="R35" s="114"/>
      <c r="S35" s="114"/>
      <c r="T35" s="115"/>
      <c r="U35" s="114"/>
      <c r="V35" s="114"/>
      <c r="W35" s="114"/>
      <c r="X35" s="114"/>
      <c r="Y35" s="115"/>
      <c r="Z35" s="115"/>
      <c r="AA35" s="114"/>
      <c r="AB35" s="114"/>
      <c r="AC35" s="114"/>
      <c r="AD35" s="114"/>
      <c r="AE35" s="114"/>
      <c r="AF35" s="114"/>
      <c r="AG35" s="114"/>
      <c r="AH35" s="114"/>
      <c r="AI35" s="114"/>
      <c r="AJ35" s="114"/>
      <c r="AK35" s="114"/>
      <c r="AL35" s="114"/>
    </row>
    <row r="36" spans="2:38" x14ac:dyDescent="0.25">
      <c r="O36" s="115"/>
      <c r="P36" s="114"/>
      <c r="Q36" s="114"/>
      <c r="R36" s="114"/>
      <c r="S36" s="114"/>
      <c r="T36" s="115"/>
      <c r="U36" s="114"/>
      <c r="V36" s="114"/>
      <c r="W36" s="114"/>
      <c r="X36" s="114"/>
      <c r="Y36" s="115"/>
      <c r="Z36" s="115"/>
      <c r="AA36" s="114"/>
      <c r="AB36" s="114"/>
      <c r="AC36" s="114"/>
      <c r="AD36" s="114"/>
      <c r="AE36" s="114"/>
      <c r="AF36" s="114"/>
      <c r="AG36" s="114"/>
      <c r="AH36" s="114"/>
      <c r="AI36" s="114"/>
      <c r="AJ36" s="114"/>
      <c r="AK36" s="114"/>
      <c r="AL36" s="114"/>
    </row>
    <row r="37" spans="2:38" x14ac:dyDescent="0.25">
      <c r="O37" s="115"/>
      <c r="P37" s="114"/>
      <c r="Q37" s="114"/>
      <c r="R37" s="114"/>
      <c r="S37" s="114"/>
      <c r="T37" s="115"/>
      <c r="U37" s="114"/>
      <c r="V37" s="114"/>
      <c r="W37" s="114"/>
      <c r="X37" s="114"/>
      <c r="Y37" s="115"/>
      <c r="Z37" s="115"/>
    </row>
    <row r="38" spans="2:38" x14ac:dyDescent="0.25">
      <c r="O38" s="115"/>
      <c r="P38" s="114"/>
      <c r="Q38" s="114"/>
      <c r="R38" s="114"/>
      <c r="S38" s="114"/>
      <c r="T38" s="115"/>
      <c r="U38" s="114"/>
      <c r="V38" s="114"/>
      <c r="W38" s="114"/>
      <c r="X38" s="114"/>
      <c r="Y38" s="115"/>
      <c r="Z38" s="115"/>
    </row>
    <row r="39" spans="2:38" x14ac:dyDescent="0.25">
      <c r="D39" s="17"/>
      <c r="E39" s="112"/>
      <c r="F39" s="17"/>
      <c r="G39" s="17"/>
      <c r="H39" s="17"/>
      <c r="I39" s="17"/>
      <c r="O39" s="115"/>
      <c r="P39" s="114"/>
      <c r="Q39" s="114"/>
      <c r="R39" s="114"/>
      <c r="S39" s="114"/>
      <c r="T39" s="115"/>
      <c r="U39" s="114"/>
      <c r="V39" s="114"/>
      <c r="W39" s="114"/>
      <c r="X39" s="114"/>
      <c r="Y39" s="125"/>
      <c r="Z39" s="125"/>
      <c r="AA39" s="131"/>
      <c r="AB39" s="131"/>
    </row>
    <row r="40" spans="2:38" x14ac:dyDescent="0.25">
      <c r="D40" s="17"/>
      <c r="E40" s="112"/>
      <c r="F40" s="17"/>
      <c r="G40" s="17"/>
      <c r="H40" s="17"/>
      <c r="I40" s="17"/>
      <c r="Y40" s="113"/>
      <c r="Z40" s="113"/>
      <c r="AA40" s="131"/>
      <c r="AB40" s="131"/>
    </row>
    <row r="41" spans="2:38" x14ac:dyDescent="0.25">
      <c r="D41" s="17"/>
      <c r="E41" s="112"/>
      <c r="F41" s="17"/>
      <c r="G41" s="17"/>
      <c r="H41" s="17"/>
      <c r="I41" s="17"/>
      <c r="Y41" s="113"/>
      <c r="Z41" s="113"/>
      <c r="AA41" s="131"/>
      <c r="AB41" s="131"/>
    </row>
    <row r="42" spans="2:38" x14ac:dyDescent="0.25">
      <c r="B42" s="17"/>
      <c r="C42" s="17"/>
      <c r="D42" s="17"/>
      <c r="E42" s="112"/>
      <c r="F42" s="17"/>
      <c r="G42" s="17"/>
      <c r="H42" s="17"/>
      <c r="I42" s="17"/>
      <c r="J42" s="112"/>
      <c r="K42" s="17"/>
      <c r="L42" s="17"/>
      <c r="M42" s="17"/>
      <c r="N42" s="17"/>
      <c r="Y42" s="113"/>
      <c r="Z42" s="113"/>
      <c r="AA42" s="131"/>
      <c r="AB42" s="131"/>
    </row>
    <row r="43" spans="2:38" x14ac:dyDescent="0.25">
      <c r="B43" s="17"/>
      <c r="C43" s="17"/>
      <c r="D43" s="17"/>
      <c r="E43" s="112"/>
      <c r="F43" s="17"/>
      <c r="G43" s="17"/>
      <c r="H43" s="17"/>
      <c r="I43" s="17"/>
      <c r="J43" s="112"/>
      <c r="K43" s="17"/>
      <c r="L43" s="17"/>
      <c r="M43" s="17"/>
      <c r="N43" s="17"/>
      <c r="Y43" s="113"/>
      <c r="Z43" s="113"/>
      <c r="AA43" s="131"/>
      <c r="AB43" s="131"/>
    </row>
    <row r="44" spans="2:38" x14ac:dyDescent="0.25">
      <c r="B44" s="17"/>
      <c r="C44" s="17"/>
      <c r="D44" s="17"/>
      <c r="E44" s="112"/>
      <c r="F44" s="17"/>
      <c r="G44" s="17"/>
      <c r="H44" s="17"/>
      <c r="I44" s="17"/>
      <c r="J44" s="112"/>
      <c r="K44" s="17"/>
      <c r="L44" s="17"/>
      <c r="M44" s="17"/>
      <c r="N44" s="17"/>
      <c r="Y44" s="113"/>
      <c r="Z44" s="113"/>
      <c r="AA44" s="131"/>
      <c r="AB44" s="131"/>
    </row>
    <row r="45" spans="2:38" x14ac:dyDescent="0.25">
      <c r="B45" s="17"/>
      <c r="C45" s="17"/>
      <c r="D45" s="17"/>
      <c r="E45" s="112"/>
      <c r="F45" s="17"/>
      <c r="G45" s="17"/>
      <c r="H45" s="17"/>
      <c r="I45" s="17"/>
      <c r="J45" s="112"/>
      <c r="K45" s="17"/>
      <c r="L45" s="17"/>
      <c r="M45" s="17"/>
      <c r="N45" s="17"/>
      <c r="Y45" s="113"/>
      <c r="Z45" s="113"/>
      <c r="AA45" s="131"/>
      <c r="AB45" s="131"/>
    </row>
    <row r="46" spans="2:38" x14ac:dyDescent="0.25">
      <c r="B46" s="17"/>
      <c r="C46" s="17"/>
      <c r="D46" s="17"/>
      <c r="E46" s="112"/>
      <c r="F46" s="17"/>
      <c r="G46" s="17"/>
      <c r="H46" s="17"/>
      <c r="I46" s="17"/>
      <c r="J46" s="112"/>
      <c r="K46" s="17"/>
      <c r="L46" s="17"/>
      <c r="M46" s="17"/>
      <c r="N46" s="17"/>
      <c r="Y46" s="113"/>
      <c r="Z46" s="113"/>
      <c r="AA46" s="131"/>
      <c r="AB46" s="131"/>
    </row>
    <row r="47" spans="2:38" x14ac:dyDescent="0.25">
      <c r="B47" s="17"/>
      <c r="C47" s="17"/>
      <c r="D47" s="17"/>
      <c r="E47" s="112"/>
      <c r="F47" s="17"/>
      <c r="G47" s="17"/>
      <c r="H47" s="17"/>
      <c r="I47" s="17"/>
      <c r="J47" s="112"/>
      <c r="K47" s="17"/>
      <c r="L47" s="17"/>
      <c r="M47" s="17"/>
      <c r="N47" s="17"/>
      <c r="Y47" s="113"/>
      <c r="Z47" s="113"/>
      <c r="AA47" s="131"/>
      <c r="AB47" s="131"/>
    </row>
    <row r="48" spans="2:38" x14ac:dyDescent="0.25">
      <c r="B48" s="17"/>
      <c r="C48" s="64" t="s">
        <v>269</v>
      </c>
      <c r="D48" s="65"/>
      <c r="E48" s="65"/>
      <c r="F48" s="65"/>
      <c r="G48" s="65"/>
      <c r="H48" s="65"/>
      <c r="I48" s="65"/>
      <c r="J48" s="65"/>
      <c r="K48" s="65"/>
      <c r="L48" s="65"/>
      <c r="M48" s="66"/>
      <c r="N48" s="17"/>
      <c r="Y48" s="113"/>
      <c r="Z48" s="113"/>
      <c r="AA48" s="131"/>
      <c r="AB48" s="131"/>
    </row>
    <row r="49" spans="2:31" x14ac:dyDescent="0.25">
      <c r="B49" s="17"/>
      <c r="C49" s="17"/>
      <c r="D49" s="17"/>
      <c r="E49" s="112"/>
      <c r="F49" s="17"/>
      <c r="G49" s="17"/>
      <c r="H49" s="17"/>
      <c r="I49" s="17"/>
      <c r="J49" s="112"/>
      <c r="K49" s="17"/>
      <c r="L49" s="17"/>
      <c r="M49" s="17"/>
      <c r="N49" s="17"/>
      <c r="Y49" s="113"/>
      <c r="Z49" s="113"/>
      <c r="AA49" s="131"/>
      <c r="AB49" s="131"/>
      <c r="AC49" s="131"/>
      <c r="AD49" s="131"/>
      <c r="AE49" s="131"/>
    </row>
    <row r="50" spans="2:31" x14ac:dyDescent="0.25">
      <c r="B50" s="17"/>
      <c r="C50" s="17"/>
      <c r="D50" s="17"/>
      <c r="E50" s="112"/>
      <c r="F50" s="17"/>
      <c r="G50" s="17"/>
      <c r="H50" s="17"/>
      <c r="I50" s="17"/>
      <c r="J50" s="112"/>
      <c r="K50" s="17"/>
      <c r="L50" s="17"/>
      <c r="M50" s="17"/>
      <c r="N50" s="17"/>
      <c r="Y50" s="113"/>
      <c r="Z50" s="113"/>
      <c r="AA50" s="131"/>
      <c r="AB50" s="131"/>
      <c r="AC50" s="131"/>
      <c r="AD50" s="131"/>
      <c r="AE50" s="131"/>
    </row>
    <row r="51" spans="2:31" x14ac:dyDescent="0.25">
      <c r="B51" s="17"/>
      <c r="C51" s="17"/>
      <c r="D51" s="17"/>
      <c r="E51" s="112"/>
      <c r="F51" s="17"/>
      <c r="G51" s="17"/>
      <c r="H51" s="17"/>
      <c r="I51" s="17"/>
      <c r="J51" s="112"/>
      <c r="K51" s="17"/>
      <c r="L51" s="17"/>
      <c r="M51" s="17"/>
      <c r="N51" s="17"/>
      <c r="Y51" s="113"/>
      <c r="Z51" s="113"/>
      <c r="AA51" s="131"/>
      <c r="AB51" s="131"/>
      <c r="AC51" s="131"/>
      <c r="AD51" s="131"/>
      <c r="AE51" s="131"/>
    </row>
    <row r="52" spans="2:31" x14ac:dyDescent="0.25">
      <c r="B52" s="17"/>
      <c r="C52" s="17"/>
      <c r="D52" s="17"/>
      <c r="E52" s="112"/>
      <c r="F52" s="17"/>
      <c r="G52" s="17"/>
      <c r="H52" s="17"/>
      <c r="I52" s="17"/>
      <c r="J52" s="112"/>
      <c r="K52" s="17"/>
      <c r="L52" s="17"/>
      <c r="M52" s="17"/>
      <c r="N52" s="17"/>
      <c r="Y52" s="113"/>
      <c r="Z52" s="113"/>
      <c r="AA52" s="131"/>
      <c r="AB52" s="131"/>
      <c r="AC52" s="131"/>
      <c r="AD52" s="131"/>
      <c r="AE52" s="131"/>
    </row>
    <row r="53" spans="2:31" x14ac:dyDescent="0.25">
      <c r="B53" s="17"/>
      <c r="C53" s="17"/>
      <c r="D53" s="17"/>
      <c r="E53" s="112"/>
      <c r="F53" s="17"/>
      <c r="G53" s="17"/>
      <c r="H53" s="17"/>
      <c r="I53" s="17"/>
      <c r="J53" s="112"/>
      <c r="K53" s="17"/>
      <c r="L53" s="17"/>
      <c r="M53" s="17"/>
      <c r="N53" s="17"/>
      <c r="Y53" s="113"/>
      <c r="Z53" s="113"/>
      <c r="AA53" s="131"/>
      <c r="AB53" s="131"/>
      <c r="AC53" s="131"/>
      <c r="AD53" s="131"/>
      <c r="AE53" s="131"/>
    </row>
    <row r="54" spans="2:31" x14ac:dyDescent="0.25">
      <c r="B54" s="17"/>
      <c r="C54" s="17"/>
      <c r="D54" s="17"/>
      <c r="E54" s="112"/>
      <c r="F54" s="17"/>
      <c r="G54" s="17"/>
      <c r="H54" s="17"/>
      <c r="I54" s="17"/>
      <c r="J54" s="112"/>
      <c r="K54" s="17"/>
      <c r="L54" s="17"/>
      <c r="M54" s="17"/>
      <c r="N54" s="17"/>
      <c r="Y54" s="113"/>
      <c r="Z54" s="113"/>
      <c r="AA54" s="131"/>
      <c r="AB54" s="131"/>
      <c r="AC54" s="131"/>
      <c r="AD54" s="131"/>
      <c r="AE54" s="131"/>
    </row>
    <row r="55" spans="2:31" x14ac:dyDescent="0.25">
      <c r="B55" s="17"/>
      <c r="C55" s="17"/>
      <c r="D55" s="17"/>
      <c r="E55" s="112"/>
      <c r="F55" s="17"/>
      <c r="G55" s="17"/>
      <c r="H55" s="17"/>
      <c r="I55" s="17"/>
      <c r="J55" s="112"/>
      <c r="K55" s="17"/>
      <c r="L55" s="17"/>
      <c r="M55" s="17"/>
      <c r="N55" s="17"/>
      <c r="Y55" s="113"/>
      <c r="Z55" s="113"/>
      <c r="AA55" s="131"/>
      <c r="AB55" s="131"/>
      <c r="AC55" s="131"/>
      <c r="AD55" s="131"/>
      <c r="AE55" s="131"/>
    </row>
    <row r="56" spans="2:31" x14ac:dyDescent="0.25">
      <c r="B56" s="17"/>
      <c r="C56" s="17"/>
      <c r="D56" s="17"/>
      <c r="E56" s="112"/>
      <c r="F56" s="17"/>
      <c r="G56" s="17"/>
      <c r="H56" s="17"/>
      <c r="I56" s="17"/>
      <c r="J56" s="112"/>
      <c r="K56" s="17"/>
      <c r="L56" s="17"/>
      <c r="M56" s="17"/>
      <c r="N56" s="17"/>
      <c r="Y56" s="113"/>
      <c r="Z56" s="113"/>
      <c r="AA56" s="131"/>
      <c r="AB56" s="131"/>
      <c r="AC56" s="131"/>
      <c r="AD56" s="131"/>
      <c r="AE56" s="131"/>
    </row>
    <row r="57" spans="2:31" x14ac:dyDescent="0.25">
      <c r="B57" s="17"/>
      <c r="C57" s="17"/>
      <c r="D57" s="17"/>
      <c r="E57" s="112"/>
      <c r="F57" s="17"/>
      <c r="G57" s="17"/>
      <c r="H57" s="17"/>
      <c r="I57" s="17"/>
      <c r="J57" s="112"/>
      <c r="K57" s="17"/>
      <c r="L57" s="17"/>
      <c r="M57" s="17"/>
      <c r="N57" s="17"/>
      <c r="Y57" s="113"/>
      <c r="Z57" s="113"/>
      <c r="AA57" s="131"/>
      <c r="AB57" s="131"/>
      <c r="AC57" s="131"/>
      <c r="AD57" s="131"/>
      <c r="AE57" s="131"/>
    </row>
    <row r="58" spans="2:31" x14ac:dyDescent="0.25">
      <c r="B58" s="17"/>
      <c r="C58" s="17"/>
      <c r="D58" s="17"/>
      <c r="E58" s="112"/>
      <c r="F58" s="17"/>
      <c r="G58" s="17"/>
      <c r="H58" s="17"/>
      <c r="I58" s="17"/>
      <c r="J58" s="112"/>
      <c r="K58" s="17"/>
      <c r="L58" s="17"/>
      <c r="M58" s="17"/>
      <c r="N58" s="17"/>
      <c r="Y58" s="113"/>
      <c r="Z58" s="113"/>
      <c r="AA58" s="131"/>
      <c r="AB58" s="131"/>
      <c r="AC58" s="131"/>
      <c r="AD58" s="131"/>
      <c r="AE58" s="131"/>
    </row>
    <row r="59" spans="2:31" x14ac:dyDescent="0.25">
      <c r="B59" s="17"/>
      <c r="C59" s="17"/>
      <c r="D59" s="17"/>
      <c r="E59" s="112"/>
      <c r="F59" s="17"/>
      <c r="G59" s="17"/>
      <c r="H59" s="17"/>
      <c r="I59" s="17"/>
      <c r="J59" s="112"/>
      <c r="K59" s="17"/>
      <c r="L59" s="17"/>
      <c r="M59" s="17"/>
      <c r="N59" s="17"/>
      <c r="Y59" s="113"/>
      <c r="Z59" s="113"/>
      <c r="AA59" s="131"/>
      <c r="AB59" s="131"/>
      <c r="AC59" s="131"/>
      <c r="AD59" s="131"/>
      <c r="AE59" s="131"/>
    </row>
    <row r="60" spans="2:31" x14ac:dyDescent="0.25">
      <c r="B60" s="17"/>
      <c r="C60" s="17"/>
      <c r="D60" s="17"/>
      <c r="E60" s="112"/>
      <c r="F60" s="17"/>
      <c r="G60" s="17"/>
      <c r="H60" s="17"/>
      <c r="I60" s="17"/>
      <c r="J60" s="112"/>
      <c r="K60" s="17"/>
      <c r="L60" s="17"/>
      <c r="M60" s="17"/>
      <c r="N60" s="17"/>
      <c r="Y60" s="113"/>
      <c r="Z60" s="113"/>
      <c r="AA60" s="131"/>
      <c r="AB60" s="131"/>
      <c r="AC60" s="131"/>
      <c r="AD60" s="131"/>
      <c r="AE60" s="131"/>
    </row>
    <row r="61" spans="2:31" x14ac:dyDescent="0.25">
      <c r="B61" s="17"/>
      <c r="C61" s="17"/>
      <c r="D61" s="17"/>
      <c r="E61" s="112"/>
      <c r="F61" s="17"/>
      <c r="G61" s="17"/>
      <c r="H61" s="17"/>
      <c r="I61" s="17"/>
      <c r="J61" s="112"/>
      <c r="K61" s="17"/>
      <c r="L61" s="17"/>
      <c r="M61" s="17"/>
      <c r="N61" s="17"/>
      <c r="Y61" s="113"/>
      <c r="Z61" s="113"/>
      <c r="AA61" s="131"/>
      <c r="AB61" s="131"/>
      <c r="AC61" s="131"/>
      <c r="AD61" s="131"/>
      <c r="AE61" s="131"/>
    </row>
    <row r="62" spans="2:31" x14ac:dyDescent="0.25">
      <c r="B62" s="17"/>
      <c r="C62" s="17"/>
      <c r="D62" s="17"/>
      <c r="E62" s="112"/>
      <c r="F62" s="17"/>
      <c r="G62" s="17"/>
      <c r="H62" s="17"/>
      <c r="I62" s="17"/>
      <c r="J62" s="112"/>
      <c r="K62" s="17"/>
      <c r="L62" s="17"/>
      <c r="M62" s="17"/>
      <c r="N62" s="17"/>
      <c r="Y62" s="113"/>
      <c r="Z62" s="113"/>
      <c r="AA62" s="131"/>
      <c r="AB62" s="131"/>
      <c r="AC62" s="131"/>
      <c r="AD62" s="131"/>
      <c r="AE62" s="131"/>
    </row>
    <row r="63" spans="2:31" x14ac:dyDescent="0.25">
      <c r="B63" s="17"/>
      <c r="C63" s="17"/>
      <c r="D63" s="17"/>
      <c r="E63" s="112"/>
      <c r="F63" s="17"/>
      <c r="G63" s="17"/>
      <c r="H63" s="17"/>
      <c r="I63" s="17"/>
      <c r="J63" s="112"/>
      <c r="K63" s="17"/>
      <c r="L63" s="17"/>
      <c r="M63" s="17"/>
      <c r="N63" s="17"/>
      <c r="Y63" s="113"/>
      <c r="Z63" s="113"/>
      <c r="AA63" s="131"/>
      <c r="AB63" s="131"/>
      <c r="AC63" s="131"/>
      <c r="AD63" s="131"/>
      <c r="AE63" s="131"/>
    </row>
    <row r="64" spans="2:31" x14ac:dyDescent="0.25">
      <c r="B64" s="17"/>
      <c r="C64" s="17"/>
      <c r="D64" s="17"/>
      <c r="E64" s="112"/>
      <c r="F64" s="17"/>
      <c r="G64" s="17"/>
      <c r="H64" s="17"/>
      <c r="I64" s="17"/>
      <c r="J64" s="112"/>
      <c r="K64" s="17"/>
      <c r="L64" s="17"/>
      <c r="M64" s="17"/>
      <c r="N64" s="17"/>
      <c r="Y64" s="113"/>
      <c r="Z64" s="113"/>
      <c r="AA64" s="131"/>
      <c r="AB64" s="131"/>
      <c r="AC64" s="131"/>
      <c r="AD64" s="131"/>
      <c r="AE64" s="131"/>
    </row>
    <row r="65" spans="2:31" x14ac:dyDescent="0.25">
      <c r="B65" s="17"/>
      <c r="C65" s="17"/>
      <c r="D65" s="17"/>
      <c r="E65" s="112"/>
      <c r="F65" s="17"/>
      <c r="G65" s="17"/>
      <c r="H65" s="17"/>
      <c r="I65" s="17"/>
      <c r="J65" s="112"/>
      <c r="K65" s="17"/>
      <c r="L65" s="17"/>
      <c r="M65" s="17"/>
      <c r="N65" s="17"/>
      <c r="Y65" s="113"/>
      <c r="Z65" s="113"/>
      <c r="AA65" s="131"/>
      <c r="AB65" s="131"/>
      <c r="AC65" s="131"/>
      <c r="AD65" s="131"/>
      <c r="AE65" s="131"/>
    </row>
    <row r="66" spans="2:31" x14ac:dyDescent="0.25">
      <c r="B66" s="17"/>
      <c r="C66" s="17"/>
      <c r="D66" s="17"/>
      <c r="E66" s="112"/>
      <c r="F66" s="17"/>
      <c r="G66" s="17"/>
      <c r="H66" s="17"/>
      <c r="I66" s="17"/>
      <c r="J66" s="112"/>
      <c r="K66" s="17"/>
      <c r="L66" s="17"/>
      <c r="M66" s="17"/>
      <c r="N66" s="17"/>
      <c r="Y66" s="113"/>
      <c r="Z66" s="113"/>
      <c r="AA66" s="131"/>
      <c r="AB66" s="131"/>
      <c r="AC66" s="131"/>
      <c r="AD66" s="131"/>
      <c r="AE66" s="131"/>
    </row>
    <row r="67" spans="2:31" x14ac:dyDescent="0.25">
      <c r="B67" s="17"/>
      <c r="C67" s="17"/>
      <c r="D67" s="17"/>
      <c r="E67" s="112"/>
      <c r="F67" s="17"/>
      <c r="G67" s="17"/>
      <c r="H67" s="17"/>
      <c r="I67" s="17"/>
      <c r="J67" s="112"/>
      <c r="K67" s="17"/>
      <c r="L67" s="17"/>
      <c r="M67" s="17"/>
      <c r="N67" s="17"/>
      <c r="Y67" s="113"/>
      <c r="Z67" s="113"/>
      <c r="AA67" s="131"/>
      <c r="AB67" s="131"/>
      <c r="AC67" s="131"/>
      <c r="AD67" s="131"/>
      <c r="AE67" s="131"/>
    </row>
    <row r="68" spans="2:31" x14ac:dyDescent="0.25">
      <c r="B68" s="17"/>
      <c r="C68" s="17"/>
      <c r="D68" s="17"/>
      <c r="E68" s="112"/>
      <c r="F68" s="17"/>
      <c r="G68" s="17"/>
      <c r="H68" s="17"/>
      <c r="I68" s="17"/>
      <c r="J68" s="112"/>
      <c r="K68" s="17"/>
      <c r="L68" s="17"/>
      <c r="M68" s="17"/>
      <c r="N68" s="17"/>
      <c r="Y68" s="113"/>
      <c r="Z68" s="113"/>
      <c r="AA68" s="131"/>
      <c r="AB68" s="131"/>
      <c r="AC68" s="131"/>
      <c r="AD68" s="131"/>
      <c r="AE68" s="131"/>
    </row>
    <row r="69" spans="2:31" x14ac:dyDescent="0.25">
      <c r="B69" s="17"/>
      <c r="C69" s="17"/>
      <c r="D69" s="17"/>
      <c r="E69" s="112"/>
      <c r="F69" s="17"/>
      <c r="G69" s="17"/>
      <c r="H69" s="17"/>
      <c r="I69" s="17"/>
      <c r="J69" s="112"/>
      <c r="K69" s="17"/>
      <c r="L69" s="17"/>
      <c r="M69" s="17"/>
      <c r="N69" s="17"/>
      <c r="Y69" s="113"/>
      <c r="Z69" s="113"/>
      <c r="AA69" s="131"/>
      <c r="AB69" s="131"/>
      <c r="AC69" s="131"/>
      <c r="AD69" s="131"/>
      <c r="AE69" s="131"/>
    </row>
    <row r="70" spans="2:31" x14ac:dyDescent="0.25">
      <c r="B70" s="17"/>
      <c r="C70" s="17"/>
      <c r="D70" s="17"/>
      <c r="E70" s="112"/>
      <c r="F70" s="17"/>
      <c r="G70" s="17"/>
      <c r="H70" s="17"/>
      <c r="I70" s="17"/>
      <c r="J70" s="112"/>
      <c r="K70" s="17"/>
      <c r="L70" s="17"/>
      <c r="M70" s="17"/>
      <c r="N70" s="17"/>
      <c r="Y70" s="113"/>
      <c r="Z70" s="113"/>
      <c r="AA70" s="131"/>
      <c r="AB70" s="131"/>
      <c r="AC70" s="131"/>
      <c r="AD70" s="131"/>
      <c r="AE70" s="131"/>
    </row>
    <row r="71" spans="2:31" x14ac:dyDescent="0.25">
      <c r="B71" s="17"/>
      <c r="C71" s="17"/>
      <c r="D71" s="17"/>
      <c r="E71" s="112"/>
      <c r="F71" s="17"/>
      <c r="G71" s="17"/>
      <c r="H71" s="17"/>
      <c r="I71" s="17"/>
      <c r="J71" s="112"/>
      <c r="K71" s="17"/>
      <c r="L71" s="17"/>
      <c r="M71" s="17"/>
      <c r="N71" s="17"/>
      <c r="Y71" s="113"/>
      <c r="Z71" s="113"/>
      <c r="AA71" s="131"/>
      <c r="AB71" s="131"/>
      <c r="AC71" s="131"/>
      <c r="AD71" s="131"/>
      <c r="AE71" s="131"/>
    </row>
    <row r="72" spans="2:31" x14ac:dyDescent="0.25">
      <c r="B72" s="17"/>
      <c r="C72" s="17"/>
      <c r="D72" s="17"/>
      <c r="E72" s="112"/>
      <c r="F72" s="17"/>
      <c r="G72" s="17"/>
      <c r="H72" s="17"/>
      <c r="I72" s="17"/>
      <c r="J72" s="112"/>
      <c r="K72" s="17"/>
      <c r="L72" s="17"/>
      <c r="M72" s="17"/>
      <c r="N72" s="17"/>
      <c r="Y72" s="113"/>
      <c r="Z72" s="113"/>
      <c r="AA72" s="131"/>
      <c r="AB72" s="131"/>
      <c r="AC72" s="131"/>
      <c r="AD72" s="131"/>
      <c r="AE72" s="131"/>
    </row>
    <row r="73" spans="2:31" x14ac:dyDescent="0.25">
      <c r="B73" s="17"/>
      <c r="C73" s="17"/>
      <c r="D73" s="17"/>
      <c r="E73" s="112"/>
      <c r="F73" s="17"/>
      <c r="G73" s="17"/>
      <c r="H73" s="17"/>
      <c r="I73" s="17"/>
      <c r="J73" s="112"/>
      <c r="K73" s="17"/>
      <c r="L73" s="17"/>
      <c r="M73" s="17"/>
      <c r="N73" s="17"/>
      <c r="Y73" s="113"/>
      <c r="Z73" s="113"/>
      <c r="AA73" s="131"/>
      <c r="AB73" s="131"/>
      <c r="AC73" s="131"/>
      <c r="AD73" s="131"/>
      <c r="AE73" s="131"/>
    </row>
    <row r="74" spans="2:31" x14ac:dyDescent="0.25">
      <c r="B74" s="17"/>
      <c r="C74" s="17"/>
      <c r="D74" s="17"/>
      <c r="E74" s="112"/>
      <c r="F74" s="17"/>
      <c r="G74" s="17"/>
      <c r="H74" s="17"/>
      <c r="I74" s="17"/>
      <c r="J74" s="112"/>
      <c r="K74" s="17"/>
      <c r="L74" s="17"/>
      <c r="M74" s="17"/>
      <c r="N74" s="17"/>
      <c r="Y74" s="113"/>
      <c r="Z74" s="113"/>
      <c r="AA74" s="131"/>
      <c r="AB74" s="131"/>
      <c r="AC74" s="131"/>
      <c r="AD74" s="131"/>
      <c r="AE74" s="131"/>
    </row>
    <row r="75" spans="2:31" x14ac:dyDescent="0.25">
      <c r="B75" s="17"/>
      <c r="C75" s="17"/>
      <c r="D75" s="17"/>
      <c r="E75" s="112"/>
      <c r="F75" s="17"/>
      <c r="G75" s="17"/>
      <c r="H75" s="17"/>
      <c r="I75" s="17"/>
      <c r="J75" s="112"/>
      <c r="K75" s="17"/>
      <c r="L75" s="17"/>
      <c r="M75" s="17"/>
      <c r="N75" s="17"/>
      <c r="Y75" s="113"/>
      <c r="Z75" s="113"/>
      <c r="AA75" s="131"/>
      <c r="AB75" s="131"/>
      <c r="AC75" s="131"/>
      <c r="AD75" s="131"/>
      <c r="AE75" s="131"/>
    </row>
    <row r="76" spans="2:31" x14ac:dyDescent="0.25">
      <c r="B76" s="17"/>
      <c r="C76" s="17"/>
      <c r="D76" s="17"/>
      <c r="E76" s="112"/>
      <c r="F76" s="17"/>
      <c r="G76" s="17"/>
      <c r="H76" s="17"/>
      <c r="I76" s="17"/>
      <c r="J76" s="112"/>
      <c r="K76" s="17"/>
      <c r="L76" s="17"/>
      <c r="M76" s="17"/>
      <c r="N76" s="17"/>
      <c r="Y76" s="113"/>
      <c r="Z76" s="113"/>
      <c r="AA76" s="131"/>
      <c r="AB76" s="131"/>
      <c r="AC76" s="131"/>
      <c r="AD76" s="131"/>
      <c r="AE76" s="131"/>
    </row>
    <row r="77" spans="2:31" x14ac:dyDescent="0.25">
      <c r="B77" s="17"/>
      <c r="C77" s="17"/>
      <c r="D77" s="17"/>
      <c r="E77" s="112"/>
      <c r="F77" s="17"/>
      <c r="G77" s="17"/>
      <c r="H77" s="17"/>
      <c r="I77" s="17"/>
      <c r="J77" s="112"/>
      <c r="K77" s="17"/>
      <c r="L77" s="17"/>
      <c r="M77" s="17"/>
      <c r="N77" s="17"/>
      <c r="Y77" s="113"/>
      <c r="Z77" s="113"/>
      <c r="AA77" s="131"/>
      <c r="AB77" s="131"/>
      <c r="AC77" s="131"/>
      <c r="AD77" s="131"/>
      <c r="AE77" s="131"/>
    </row>
    <row r="78" spans="2:31" x14ac:dyDescent="0.25">
      <c r="B78" s="17"/>
      <c r="C78" s="17"/>
      <c r="D78" s="17"/>
      <c r="E78" s="112"/>
      <c r="F78" s="17"/>
      <c r="G78" s="17"/>
      <c r="H78" s="17"/>
      <c r="I78" s="17"/>
      <c r="J78" s="112"/>
      <c r="K78" s="17"/>
      <c r="L78" s="17"/>
      <c r="M78" s="17"/>
      <c r="N78" s="17"/>
      <c r="Y78" s="113"/>
      <c r="Z78" s="113"/>
      <c r="AA78" s="131"/>
      <c r="AB78" s="131"/>
      <c r="AC78" s="131"/>
      <c r="AD78" s="131"/>
      <c r="AE78" s="131"/>
    </row>
    <row r="79" spans="2:31" x14ac:dyDescent="0.25">
      <c r="B79" s="17"/>
      <c r="C79" s="17"/>
      <c r="D79" s="17"/>
      <c r="E79" s="112"/>
      <c r="F79" s="17"/>
      <c r="G79" s="17"/>
      <c r="H79" s="17"/>
      <c r="I79" s="17"/>
      <c r="J79" s="112"/>
      <c r="K79" s="17"/>
      <c r="L79" s="17"/>
      <c r="M79" s="17"/>
      <c r="N79" s="17"/>
      <c r="Y79" s="113"/>
      <c r="Z79" s="113"/>
      <c r="AA79" s="131"/>
      <c r="AB79" s="131"/>
      <c r="AC79" s="131"/>
      <c r="AD79" s="131"/>
      <c r="AE79" s="131"/>
    </row>
    <row r="80" spans="2:31" x14ac:dyDescent="0.25">
      <c r="B80" s="17"/>
      <c r="C80" s="17"/>
      <c r="D80" s="17"/>
      <c r="E80" s="112"/>
      <c r="F80" s="17"/>
      <c r="G80" s="17"/>
      <c r="H80" s="17"/>
      <c r="I80" s="17"/>
      <c r="J80" s="112"/>
      <c r="K80" s="17"/>
      <c r="L80" s="17"/>
      <c r="M80" s="17"/>
      <c r="N80" s="17"/>
      <c r="Y80" s="113"/>
      <c r="Z80" s="113"/>
      <c r="AA80" s="131"/>
      <c r="AB80" s="131"/>
      <c r="AC80" s="131"/>
      <c r="AD80" s="131"/>
      <c r="AE80" s="131"/>
    </row>
    <row r="81" spans="2:31" x14ac:dyDescent="0.25">
      <c r="B81" s="17"/>
      <c r="C81" s="17"/>
      <c r="D81" s="17"/>
      <c r="E81" s="112"/>
      <c r="F81" s="17"/>
      <c r="G81" s="17"/>
      <c r="H81" s="17"/>
      <c r="I81" s="17"/>
      <c r="J81" s="112"/>
      <c r="K81" s="17"/>
      <c r="L81" s="17"/>
      <c r="M81" s="17"/>
      <c r="N81" s="17"/>
      <c r="Y81" s="113"/>
      <c r="Z81" s="113"/>
      <c r="AA81" s="131"/>
      <c r="AB81" s="131"/>
      <c r="AC81" s="131"/>
      <c r="AD81" s="131"/>
      <c r="AE81" s="131"/>
    </row>
    <row r="82" spans="2:31" x14ac:dyDescent="0.25">
      <c r="B82" s="17"/>
      <c r="C82" s="17"/>
      <c r="D82" s="17"/>
      <c r="E82" s="112"/>
      <c r="F82" s="17"/>
      <c r="G82" s="17"/>
      <c r="H82" s="17"/>
      <c r="I82" s="17"/>
      <c r="J82" s="112"/>
      <c r="K82" s="17"/>
      <c r="L82" s="17"/>
      <c r="M82" s="17"/>
      <c r="N82" s="17"/>
      <c r="Y82" s="113"/>
      <c r="Z82" s="113"/>
      <c r="AA82" s="131"/>
      <c r="AB82" s="131"/>
      <c r="AC82" s="131"/>
      <c r="AD82" s="131"/>
      <c r="AE82" s="131"/>
    </row>
    <row r="83" spans="2:31" x14ac:dyDescent="0.25">
      <c r="B83" s="17"/>
      <c r="C83" s="17"/>
      <c r="D83" s="17"/>
      <c r="E83" s="112"/>
      <c r="F83" s="17"/>
      <c r="G83" s="17"/>
      <c r="H83" s="17"/>
      <c r="I83" s="17"/>
      <c r="J83" s="112"/>
      <c r="K83" s="17"/>
      <c r="L83" s="17"/>
      <c r="M83" s="17"/>
      <c r="N83" s="17"/>
      <c r="Y83" s="113"/>
      <c r="Z83" s="113"/>
      <c r="AA83" s="131"/>
      <c r="AB83" s="131"/>
      <c r="AC83" s="131"/>
      <c r="AD83" s="131"/>
      <c r="AE83" s="131"/>
    </row>
    <row r="84" spans="2:31" x14ac:dyDescent="0.25">
      <c r="B84" s="17"/>
      <c r="C84" s="17"/>
      <c r="D84" s="17"/>
      <c r="E84" s="112"/>
      <c r="F84" s="17"/>
      <c r="G84" s="17"/>
      <c r="H84" s="17"/>
      <c r="I84" s="17"/>
      <c r="J84" s="112"/>
      <c r="K84" s="17"/>
      <c r="L84" s="17"/>
      <c r="M84" s="17"/>
      <c r="N84" s="17"/>
      <c r="Y84" s="113"/>
      <c r="Z84" s="113"/>
      <c r="AA84" s="131"/>
      <c r="AB84" s="131"/>
      <c r="AC84" s="131"/>
      <c r="AD84" s="131"/>
      <c r="AE84" s="131"/>
    </row>
    <row r="85" spans="2:31" x14ac:dyDescent="0.25">
      <c r="B85" s="17"/>
      <c r="C85" s="17"/>
      <c r="D85" s="17"/>
      <c r="E85" s="112"/>
      <c r="F85" s="17"/>
      <c r="G85" s="17"/>
      <c r="H85" s="17"/>
      <c r="I85" s="17"/>
      <c r="J85" s="112"/>
      <c r="K85" s="17"/>
      <c r="L85" s="17"/>
      <c r="M85" s="17"/>
      <c r="N85" s="17"/>
      <c r="Y85" s="113"/>
      <c r="Z85" s="113"/>
      <c r="AA85" s="131"/>
      <c r="AB85" s="131"/>
      <c r="AC85" s="131"/>
      <c r="AD85" s="131"/>
      <c r="AE85" s="131"/>
    </row>
    <row r="86" spans="2:31" x14ac:dyDescent="0.25">
      <c r="B86" s="17"/>
      <c r="C86" s="17"/>
      <c r="D86" s="17"/>
      <c r="E86" s="112"/>
      <c r="F86" s="17"/>
      <c r="G86" s="17"/>
      <c r="H86" s="17"/>
      <c r="I86" s="17"/>
      <c r="J86" s="112"/>
      <c r="K86" s="17"/>
      <c r="L86" s="17"/>
      <c r="M86" s="17"/>
      <c r="N86" s="17"/>
      <c r="Y86" s="113"/>
      <c r="Z86" s="113"/>
      <c r="AA86" s="131"/>
      <c r="AB86" s="131"/>
      <c r="AC86" s="131"/>
      <c r="AD86" s="131"/>
      <c r="AE86" s="131"/>
    </row>
    <row r="87" spans="2:31" x14ac:dyDescent="0.25">
      <c r="B87" s="17"/>
      <c r="C87" s="17"/>
      <c r="D87" s="17"/>
      <c r="E87" s="112"/>
      <c r="F87" s="17"/>
      <c r="G87" s="17"/>
      <c r="H87" s="17"/>
      <c r="I87" s="17"/>
      <c r="J87" s="112"/>
      <c r="K87" s="17"/>
      <c r="L87" s="17"/>
      <c r="M87" s="17"/>
      <c r="N87" s="17"/>
      <c r="Y87" s="113"/>
      <c r="Z87" s="113"/>
      <c r="AA87" s="131"/>
      <c r="AB87" s="131"/>
      <c r="AC87" s="131"/>
      <c r="AD87" s="131"/>
      <c r="AE87" s="131"/>
    </row>
    <row r="88" spans="2:31" x14ac:dyDescent="0.25">
      <c r="B88" s="17"/>
      <c r="C88" s="17"/>
      <c r="D88" s="17"/>
      <c r="E88" s="112"/>
      <c r="F88" s="17"/>
      <c r="G88" s="17"/>
      <c r="H88" s="17"/>
      <c r="I88" s="17"/>
      <c r="J88" s="112"/>
      <c r="K88" s="17"/>
      <c r="L88" s="17"/>
      <c r="M88" s="17"/>
      <c r="N88" s="17"/>
      <c r="Y88" s="113"/>
      <c r="Z88" s="113"/>
      <c r="AA88" s="131"/>
      <c r="AB88" s="131"/>
      <c r="AC88" s="131"/>
      <c r="AD88" s="131"/>
      <c r="AE88" s="131"/>
    </row>
    <row r="89" spans="2:31" x14ac:dyDescent="0.25">
      <c r="B89" s="17"/>
      <c r="C89" s="17"/>
      <c r="D89" s="17"/>
      <c r="E89" s="112"/>
      <c r="F89" s="17"/>
      <c r="G89" s="17"/>
      <c r="H89" s="17"/>
      <c r="I89" s="17"/>
      <c r="J89" s="112"/>
      <c r="K89" s="17"/>
      <c r="L89" s="17"/>
      <c r="M89" s="17"/>
      <c r="N89" s="17"/>
      <c r="Y89" s="113"/>
      <c r="Z89" s="113"/>
      <c r="AA89" s="131"/>
      <c r="AB89" s="131"/>
      <c r="AC89" s="131"/>
      <c r="AD89" s="131"/>
      <c r="AE89" s="131"/>
    </row>
    <row r="90" spans="2:31" x14ac:dyDescent="0.25">
      <c r="B90" s="17"/>
      <c r="C90" s="17"/>
      <c r="D90" s="17"/>
      <c r="E90" s="112"/>
      <c r="F90" s="17"/>
      <c r="G90" s="17"/>
      <c r="H90" s="17"/>
      <c r="I90" s="17"/>
      <c r="J90" s="112"/>
      <c r="K90" s="17"/>
      <c r="L90" s="17"/>
      <c r="M90" s="17"/>
      <c r="N90" s="17"/>
      <c r="Y90" s="113"/>
      <c r="Z90" s="113"/>
      <c r="AA90" s="131"/>
      <c r="AB90" s="131"/>
      <c r="AC90" s="131"/>
      <c r="AD90" s="131"/>
      <c r="AE90" s="131"/>
    </row>
    <row r="91" spans="2:31" x14ac:dyDescent="0.25">
      <c r="B91" s="17"/>
      <c r="C91" s="17"/>
      <c r="D91" s="17"/>
      <c r="E91" s="112"/>
      <c r="F91" s="17"/>
      <c r="G91" s="17"/>
      <c r="H91" s="17"/>
      <c r="I91" s="17"/>
      <c r="J91" s="112"/>
      <c r="K91" s="17"/>
      <c r="L91" s="17"/>
      <c r="M91" s="17"/>
      <c r="N91" s="17"/>
      <c r="Y91" s="113"/>
      <c r="Z91" s="113"/>
      <c r="AA91" s="131"/>
      <c r="AB91" s="131"/>
      <c r="AC91" s="131"/>
      <c r="AD91" s="131"/>
      <c r="AE91" s="131"/>
    </row>
    <row r="92" spans="2:31" x14ac:dyDescent="0.25">
      <c r="B92" s="17"/>
      <c r="C92" s="17"/>
      <c r="D92" s="17"/>
      <c r="E92" s="112"/>
      <c r="F92" s="17"/>
      <c r="G92" s="17"/>
      <c r="H92" s="17"/>
      <c r="I92" s="17"/>
      <c r="J92" s="112"/>
      <c r="K92" s="17"/>
      <c r="L92" s="17"/>
      <c r="M92" s="17"/>
      <c r="N92" s="17"/>
      <c r="Y92" s="113"/>
      <c r="Z92" s="113"/>
      <c r="AA92" s="131"/>
      <c r="AB92" s="131"/>
      <c r="AC92" s="131"/>
      <c r="AD92" s="131"/>
      <c r="AE92" s="131"/>
    </row>
    <row r="93" spans="2:31" x14ac:dyDescent="0.25">
      <c r="B93" s="17"/>
      <c r="C93" s="17"/>
      <c r="D93" s="17"/>
      <c r="E93" s="112"/>
      <c r="F93" s="17"/>
      <c r="G93" s="17"/>
      <c r="H93" s="17"/>
      <c r="I93" s="17"/>
      <c r="J93" s="112"/>
      <c r="K93" s="17"/>
      <c r="L93" s="17"/>
      <c r="M93" s="17"/>
      <c r="N93" s="17"/>
      <c r="Y93" s="113"/>
      <c r="Z93" s="113"/>
      <c r="AA93" s="131"/>
      <c r="AB93" s="131"/>
      <c r="AC93" s="131"/>
      <c r="AD93" s="131"/>
      <c r="AE93" s="131"/>
    </row>
    <row r="94" spans="2:31" x14ac:dyDescent="0.25">
      <c r="B94" s="17"/>
      <c r="C94" s="17"/>
      <c r="D94" s="17"/>
      <c r="E94" s="112"/>
      <c r="F94" s="17"/>
      <c r="G94" s="17"/>
      <c r="H94" s="17"/>
      <c r="I94" s="17"/>
      <c r="J94" s="112"/>
      <c r="K94" s="17"/>
      <c r="L94" s="17"/>
      <c r="M94" s="17"/>
      <c r="N94" s="17"/>
      <c r="Y94" s="113"/>
      <c r="Z94" s="113"/>
      <c r="AA94" s="131"/>
      <c r="AB94" s="131"/>
      <c r="AC94" s="131"/>
      <c r="AD94" s="131"/>
      <c r="AE94" s="131"/>
    </row>
    <row r="95" spans="2:31" x14ac:dyDescent="0.25">
      <c r="B95" s="17"/>
      <c r="C95" s="17"/>
      <c r="D95" s="17"/>
      <c r="E95" s="112"/>
      <c r="F95" s="17"/>
      <c r="G95" s="17"/>
      <c r="H95" s="17"/>
      <c r="I95" s="17"/>
      <c r="J95" s="112"/>
      <c r="K95" s="17"/>
      <c r="L95" s="17"/>
      <c r="M95" s="17"/>
      <c r="N95" s="17"/>
      <c r="Y95" s="113"/>
      <c r="Z95" s="113"/>
      <c r="AA95" s="131"/>
      <c r="AB95" s="131"/>
      <c r="AC95" s="131"/>
      <c r="AD95" s="131"/>
      <c r="AE95" s="131"/>
    </row>
    <row r="96" spans="2:31" x14ac:dyDescent="0.25">
      <c r="B96" s="17"/>
      <c r="C96" s="17"/>
      <c r="D96" s="17"/>
      <c r="E96" s="112"/>
      <c r="F96" s="17"/>
      <c r="G96" s="17"/>
      <c r="H96" s="17"/>
      <c r="I96" s="17"/>
      <c r="J96" s="112"/>
      <c r="K96" s="17"/>
      <c r="L96" s="17"/>
      <c r="M96" s="17"/>
      <c r="N96" s="17"/>
      <c r="Y96" s="113"/>
      <c r="Z96" s="113"/>
      <c r="AA96" s="131"/>
      <c r="AB96" s="131"/>
      <c r="AC96" s="131"/>
      <c r="AD96" s="131"/>
      <c r="AE96" s="131"/>
    </row>
    <row r="97" spans="2:31" x14ac:dyDescent="0.25">
      <c r="B97" s="17"/>
      <c r="C97" s="17"/>
      <c r="D97" s="17"/>
      <c r="E97" s="112"/>
      <c r="F97" s="17"/>
      <c r="G97" s="17"/>
      <c r="H97" s="17"/>
      <c r="I97" s="17"/>
      <c r="J97" s="112"/>
      <c r="K97" s="17"/>
      <c r="L97" s="17"/>
      <c r="M97" s="17"/>
      <c r="N97" s="17"/>
      <c r="Y97" s="113"/>
      <c r="Z97" s="113"/>
      <c r="AA97" s="131"/>
      <c r="AB97" s="131"/>
      <c r="AC97" s="131"/>
      <c r="AD97" s="131"/>
      <c r="AE97" s="131"/>
    </row>
    <row r="98" spans="2:31" x14ac:dyDescent="0.25">
      <c r="B98" s="17"/>
      <c r="C98" s="17"/>
      <c r="D98" s="17"/>
      <c r="E98" s="112"/>
      <c r="F98" s="17"/>
      <c r="G98" s="17"/>
      <c r="H98" s="17"/>
      <c r="I98" s="17"/>
      <c r="J98" s="112"/>
      <c r="K98" s="17"/>
      <c r="L98" s="17"/>
      <c r="M98" s="17"/>
      <c r="N98" s="17"/>
      <c r="Y98" s="113"/>
      <c r="Z98" s="113"/>
      <c r="AA98" s="131"/>
      <c r="AB98" s="131"/>
      <c r="AC98" s="131"/>
      <c r="AD98" s="131"/>
      <c r="AE98" s="131"/>
    </row>
    <row r="99" spans="2:31" x14ac:dyDescent="0.25">
      <c r="B99" s="17"/>
      <c r="C99" s="17"/>
      <c r="D99" s="17"/>
      <c r="E99" s="112"/>
      <c r="F99" s="17"/>
      <c r="G99" s="17"/>
      <c r="H99" s="17"/>
      <c r="I99" s="17"/>
      <c r="J99" s="112"/>
      <c r="K99" s="17"/>
      <c r="L99" s="17"/>
      <c r="M99" s="17"/>
      <c r="N99" s="17"/>
      <c r="Y99" s="113"/>
      <c r="Z99" s="113"/>
      <c r="AA99" s="131"/>
      <c r="AB99" s="131"/>
      <c r="AC99" s="131"/>
      <c r="AD99" s="131"/>
      <c r="AE99" s="131"/>
    </row>
    <row r="100" spans="2:31" x14ac:dyDescent="0.25">
      <c r="B100" s="17"/>
      <c r="C100" s="17"/>
      <c r="D100" s="17"/>
      <c r="E100" s="112"/>
      <c r="F100" s="17"/>
      <c r="G100" s="17"/>
      <c r="H100" s="17"/>
      <c r="I100" s="17"/>
      <c r="J100" s="112"/>
      <c r="K100" s="17"/>
      <c r="L100" s="17"/>
      <c r="M100" s="17"/>
      <c r="N100" s="17"/>
      <c r="Y100" s="113"/>
      <c r="Z100" s="113"/>
      <c r="AA100" s="131"/>
      <c r="AB100" s="131"/>
      <c r="AC100" s="131"/>
      <c r="AD100" s="131"/>
      <c r="AE100" s="131"/>
    </row>
    <row r="101" spans="2:31" x14ac:dyDescent="0.25">
      <c r="B101" s="17"/>
      <c r="C101" s="17"/>
      <c r="D101" s="17"/>
      <c r="E101" s="112"/>
      <c r="F101" s="17"/>
      <c r="G101" s="17"/>
      <c r="H101" s="17"/>
      <c r="I101" s="17"/>
      <c r="J101" s="112"/>
      <c r="K101" s="17"/>
      <c r="L101" s="17"/>
      <c r="M101" s="17"/>
      <c r="N101" s="17"/>
      <c r="Y101" s="113"/>
      <c r="Z101" s="113"/>
      <c r="AA101" s="131"/>
      <c r="AB101" s="131"/>
      <c r="AC101" s="131"/>
      <c r="AD101" s="131"/>
      <c r="AE101" s="131"/>
    </row>
    <row r="102" spans="2:31" x14ac:dyDescent="0.25">
      <c r="B102" s="17"/>
      <c r="C102" s="17"/>
      <c r="D102" s="17"/>
      <c r="E102" s="112"/>
      <c r="F102" s="17"/>
      <c r="G102" s="17"/>
      <c r="H102" s="17"/>
      <c r="I102" s="17"/>
      <c r="J102" s="112"/>
      <c r="K102" s="17"/>
      <c r="L102" s="17"/>
      <c r="M102" s="17"/>
      <c r="N102" s="17"/>
      <c r="Y102" s="113"/>
      <c r="Z102" s="113"/>
      <c r="AA102" s="131"/>
      <c r="AB102" s="131"/>
      <c r="AC102" s="131"/>
      <c r="AD102" s="131"/>
      <c r="AE102" s="131"/>
    </row>
    <row r="103" spans="2:31" x14ac:dyDescent="0.25">
      <c r="B103" s="17"/>
      <c r="C103" s="17"/>
      <c r="D103" s="17"/>
      <c r="E103" s="112"/>
      <c r="F103" s="17"/>
      <c r="G103" s="17"/>
      <c r="H103" s="17"/>
      <c r="I103" s="17"/>
      <c r="J103" s="112"/>
      <c r="K103" s="17"/>
      <c r="L103" s="17"/>
      <c r="M103" s="17"/>
      <c r="N103" s="17"/>
      <c r="Y103" s="113"/>
      <c r="Z103" s="113"/>
      <c r="AA103" s="131"/>
      <c r="AB103" s="131"/>
      <c r="AC103" s="131"/>
      <c r="AD103" s="131"/>
      <c r="AE103" s="131"/>
    </row>
    <row r="104" spans="2:31" x14ac:dyDescent="0.25">
      <c r="B104" s="17"/>
      <c r="C104" s="17"/>
      <c r="D104" s="17"/>
      <c r="E104" s="112"/>
      <c r="F104" s="17"/>
      <c r="G104" s="17"/>
      <c r="H104" s="17"/>
      <c r="I104" s="17"/>
      <c r="J104" s="112"/>
      <c r="K104" s="17"/>
      <c r="L104" s="17"/>
      <c r="M104" s="17"/>
      <c r="N104" s="17"/>
      <c r="Y104" s="113"/>
      <c r="Z104" s="113"/>
      <c r="AA104" s="131"/>
      <c r="AB104" s="131"/>
      <c r="AC104" s="131"/>
      <c r="AD104" s="131"/>
      <c r="AE104" s="131"/>
    </row>
    <row r="105" spans="2:31" x14ac:dyDescent="0.25">
      <c r="B105" s="17"/>
      <c r="C105" s="17"/>
      <c r="D105" s="17"/>
      <c r="E105" s="112"/>
      <c r="F105" s="17"/>
      <c r="G105" s="17"/>
      <c r="H105" s="17"/>
      <c r="I105" s="17"/>
      <c r="J105" s="112"/>
      <c r="K105" s="17"/>
      <c r="L105" s="17"/>
      <c r="M105" s="17"/>
      <c r="N105" s="17"/>
      <c r="Y105" s="113"/>
      <c r="Z105" s="113"/>
      <c r="AA105" s="131"/>
      <c r="AB105" s="131"/>
      <c r="AC105" s="131"/>
      <c r="AD105" s="131"/>
      <c r="AE105" s="131"/>
    </row>
    <row r="106" spans="2:31" x14ac:dyDescent="0.25">
      <c r="B106" s="17"/>
      <c r="C106" s="17"/>
      <c r="D106" s="17"/>
      <c r="E106" s="112"/>
      <c r="F106" s="17"/>
      <c r="G106" s="17"/>
      <c r="H106" s="17"/>
      <c r="I106" s="17"/>
      <c r="J106" s="112"/>
      <c r="K106" s="17"/>
      <c r="L106" s="17"/>
      <c r="M106" s="17"/>
      <c r="N106" s="17"/>
      <c r="Y106" s="113"/>
      <c r="Z106" s="113"/>
      <c r="AA106" s="131"/>
      <c r="AB106" s="131"/>
      <c r="AC106" s="131"/>
      <c r="AD106" s="131"/>
      <c r="AE106" s="131"/>
    </row>
    <row r="107" spans="2:31" x14ac:dyDescent="0.25">
      <c r="B107" s="17"/>
      <c r="C107" s="17"/>
      <c r="D107" s="17"/>
      <c r="E107" s="112"/>
      <c r="F107" s="17"/>
      <c r="G107" s="17"/>
      <c r="H107" s="17"/>
      <c r="I107" s="17"/>
      <c r="J107" s="112"/>
      <c r="K107" s="17"/>
      <c r="L107" s="17"/>
      <c r="M107" s="17"/>
      <c r="N107" s="17"/>
      <c r="Y107" s="113"/>
      <c r="Z107" s="113"/>
      <c r="AA107" s="131"/>
      <c r="AB107" s="131"/>
      <c r="AC107" s="131"/>
      <c r="AD107" s="131"/>
      <c r="AE107" s="131"/>
    </row>
    <row r="108" spans="2:31" x14ac:dyDescent="0.25">
      <c r="B108" s="17"/>
      <c r="C108" s="17"/>
      <c r="D108" s="17"/>
      <c r="E108" s="112"/>
      <c r="F108" s="17"/>
      <c r="G108" s="17"/>
      <c r="H108" s="17"/>
      <c r="I108" s="17"/>
      <c r="J108" s="112"/>
      <c r="K108" s="17"/>
      <c r="L108" s="17"/>
      <c r="M108" s="17"/>
      <c r="N108" s="17"/>
      <c r="Y108" s="113"/>
      <c r="Z108" s="113"/>
      <c r="AA108" s="131"/>
      <c r="AB108" s="131"/>
      <c r="AC108" s="131"/>
      <c r="AD108" s="131"/>
      <c r="AE108" s="131"/>
    </row>
    <row r="109" spans="2:31" x14ac:dyDescent="0.25">
      <c r="B109" s="17"/>
      <c r="C109" s="17"/>
      <c r="D109" s="17"/>
      <c r="E109" s="112"/>
      <c r="F109" s="17"/>
      <c r="G109" s="17"/>
      <c r="H109" s="17"/>
      <c r="I109" s="17"/>
      <c r="J109" s="112"/>
      <c r="K109" s="17"/>
      <c r="L109" s="17"/>
      <c r="M109" s="17"/>
      <c r="N109" s="17"/>
      <c r="Y109" s="113"/>
      <c r="Z109" s="113"/>
      <c r="AA109" s="131"/>
      <c r="AB109" s="131"/>
      <c r="AC109" s="131"/>
      <c r="AD109" s="131"/>
      <c r="AE109" s="131"/>
    </row>
    <row r="110" spans="2:31" x14ac:dyDescent="0.25">
      <c r="B110" s="17"/>
      <c r="C110" s="17"/>
      <c r="D110" s="17"/>
      <c r="E110" s="112"/>
      <c r="F110" s="17"/>
      <c r="G110" s="17"/>
      <c r="H110" s="17"/>
      <c r="I110" s="17"/>
      <c r="J110" s="112"/>
      <c r="K110" s="17"/>
      <c r="L110" s="17"/>
      <c r="M110" s="17"/>
      <c r="N110" s="17"/>
      <c r="Y110" s="113"/>
      <c r="Z110" s="113"/>
      <c r="AA110" s="131"/>
      <c r="AB110" s="131"/>
      <c r="AC110" s="131"/>
      <c r="AD110" s="131"/>
      <c r="AE110" s="131"/>
    </row>
    <row r="111" spans="2:31" x14ac:dyDescent="0.25">
      <c r="B111" s="17"/>
      <c r="C111" s="17"/>
      <c r="D111" s="17"/>
      <c r="E111" s="112"/>
      <c r="F111" s="17"/>
      <c r="G111" s="17"/>
      <c r="H111" s="17"/>
      <c r="I111" s="17"/>
      <c r="J111" s="112"/>
      <c r="K111" s="17"/>
      <c r="L111" s="17"/>
      <c r="M111" s="17"/>
      <c r="N111" s="17"/>
      <c r="Y111" s="113"/>
      <c r="Z111" s="113"/>
      <c r="AA111" s="131"/>
      <c r="AB111" s="131"/>
      <c r="AC111" s="131"/>
      <c r="AD111" s="131"/>
      <c r="AE111" s="131"/>
    </row>
    <row r="112" spans="2:31" x14ac:dyDescent="0.25">
      <c r="B112" s="17"/>
      <c r="C112" s="17"/>
      <c r="D112" s="17"/>
      <c r="E112" s="112"/>
      <c r="F112" s="17"/>
      <c r="G112" s="17"/>
      <c r="H112" s="17"/>
      <c r="I112" s="17"/>
      <c r="J112" s="112"/>
      <c r="K112" s="17"/>
      <c r="L112" s="17"/>
      <c r="M112" s="17"/>
      <c r="N112" s="17"/>
      <c r="Y112" s="113"/>
      <c r="Z112" s="113"/>
      <c r="AA112" s="131"/>
      <c r="AB112" s="131"/>
      <c r="AC112" s="131"/>
      <c r="AD112" s="131"/>
      <c r="AE112" s="131"/>
    </row>
    <row r="113" spans="2:31" x14ac:dyDescent="0.25">
      <c r="B113" s="17"/>
      <c r="C113" s="17"/>
      <c r="D113" s="17"/>
      <c r="E113" s="112"/>
      <c r="F113" s="17"/>
      <c r="G113" s="17"/>
      <c r="H113" s="17"/>
      <c r="I113" s="17"/>
      <c r="J113" s="112"/>
      <c r="K113" s="17"/>
      <c r="L113" s="17"/>
      <c r="M113" s="17"/>
      <c r="N113" s="17"/>
      <c r="Y113" s="113"/>
      <c r="Z113" s="113"/>
      <c r="AA113" s="131"/>
      <c r="AB113" s="131"/>
      <c r="AC113" s="131"/>
      <c r="AD113" s="131"/>
      <c r="AE113" s="131"/>
    </row>
    <row r="114" spans="2:31" x14ac:dyDescent="0.25">
      <c r="B114" s="17"/>
      <c r="C114" s="17"/>
      <c r="D114" s="17"/>
      <c r="E114" s="112"/>
      <c r="F114" s="17"/>
      <c r="G114" s="17"/>
      <c r="H114" s="17"/>
      <c r="I114" s="17"/>
      <c r="J114" s="112"/>
      <c r="K114" s="17"/>
      <c r="L114" s="17"/>
      <c r="M114" s="17"/>
      <c r="N114" s="17"/>
      <c r="Y114" s="113"/>
      <c r="Z114" s="113"/>
      <c r="AA114" s="131"/>
      <c r="AB114" s="131"/>
      <c r="AC114" s="131"/>
      <c r="AD114" s="131"/>
      <c r="AE114" s="131"/>
    </row>
    <row r="115" spans="2:31" x14ac:dyDescent="0.25">
      <c r="B115" s="17"/>
      <c r="C115" s="17"/>
      <c r="D115" s="17"/>
      <c r="E115" s="112"/>
      <c r="F115" s="17"/>
      <c r="G115" s="17"/>
      <c r="H115" s="17"/>
      <c r="I115" s="17"/>
      <c r="J115" s="112"/>
      <c r="K115" s="17"/>
      <c r="L115" s="17"/>
      <c r="M115" s="17"/>
      <c r="N115" s="17"/>
      <c r="Y115" s="113"/>
      <c r="Z115" s="113"/>
      <c r="AA115" s="131"/>
      <c r="AB115" s="131"/>
      <c r="AC115" s="131"/>
      <c r="AD115" s="131"/>
      <c r="AE115" s="131"/>
    </row>
    <row r="116" spans="2:31" x14ac:dyDescent="0.25">
      <c r="B116" s="17"/>
      <c r="C116" s="17"/>
      <c r="D116" s="17"/>
      <c r="E116" s="112"/>
      <c r="F116" s="17"/>
      <c r="G116" s="17"/>
      <c r="H116" s="17"/>
      <c r="I116" s="17"/>
      <c r="J116" s="112"/>
      <c r="K116" s="17"/>
      <c r="L116" s="17"/>
      <c r="M116" s="17"/>
      <c r="N116" s="17"/>
      <c r="Y116" s="113"/>
      <c r="Z116" s="113"/>
      <c r="AA116" s="131"/>
      <c r="AB116" s="131"/>
      <c r="AC116" s="131"/>
      <c r="AD116" s="131"/>
      <c r="AE116" s="131"/>
    </row>
    <row r="117" spans="2:31" x14ac:dyDescent="0.25">
      <c r="B117" s="17"/>
      <c r="C117" s="17"/>
      <c r="D117" s="17"/>
      <c r="E117" s="112"/>
      <c r="F117" s="17"/>
      <c r="G117" s="17"/>
      <c r="H117" s="17"/>
      <c r="I117" s="17"/>
      <c r="J117" s="112"/>
      <c r="K117" s="17"/>
      <c r="L117" s="17"/>
      <c r="M117" s="17"/>
      <c r="N117" s="17"/>
      <c r="Y117" s="113"/>
      <c r="Z117" s="113"/>
      <c r="AA117" s="131"/>
      <c r="AB117" s="131"/>
      <c r="AC117" s="131"/>
      <c r="AD117" s="131"/>
      <c r="AE117" s="131"/>
    </row>
    <row r="118" spans="2:31" x14ac:dyDescent="0.25">
      <c r="B118" s="17"/>
      <c r="C118" s="17"/>
      <c r="D118" s="17"/>
      <c r="E118" s="112"/>
      <c r="F118" s="17"/>
      <c r="G118" s="17"/>
      <c r="H118" s="17"/>
      <c r="I118" s="17"/>
      <c r="J118" s="112"/>
      <c r="K118" s="17"/>
      <c r="L118" s="17"/>
      <c r="M118" s="17"/>
      <c r="N118" s="17"/>
      <c r="Y118" s="113"/>
      <c r="Z118" s="113"/>
      <c r="AA118" s="131"/>
      <c r="AB118" s="131"/>
      <c r="AC118" s="131"/>
      <c r="AD118" s="131"/>
      <c r="AE118" s="131"/>
    </row>
    <row r="119" spans="2:31" x14ac:dyDescent="0.25">
      <c r="B119" s="17"/>
      <c r="C119" s="17"/>
      <c r="D119" s="17"/>
      <c r="E119" s="112"/>
      <c r="F119" s="17"/>
      <c r="G119" s="17"/>
      <c r="H119" s="17"/>
      <c r="I119" s="17"/>
      <c r="J119" s="112"/>
      <c r="K119" s="17"/>
      <c r="L119" s="17"/>
      <c r="M119" s="17"/>
      <c r="N119" s="17"/>
      <c r="Y119" s="113"/>
      <c r="Z119" s="113"/>
      <c r="AA119" s="131"/>
      <c r="AB119" s="131"/>
      <c r="AC119" s="131"/>
      <c r="AD119" s="131"/>
      <c r="AE119" s="131"/>
    </row>
    <row r="120" spans="2:31" x14ac:dyDescent="0.25">
      <c r="B120" s="17"/>
      <c r="C120" s="17"/>
      <c r="D120" s="17"/>
      <c r="E120" s="112"/>
      <c r="F120" s="17"/>
      <c r="G120" s="17"/>
      <c r="H120" s="17"/>
      <c r="I120" s="17"/>
      <c r="J120" s="112"/>
      <c r="K120" s="17"/>
      <c r="L120" s="17"/>
      <c r="M120" s="17"/>
      <c r="N120" s="17"/>
      <c r="Y120" s="113"/>
      <c r="Z120" s="113"/>
      <c r="AA120" s="131"/>
      <c r="AB120" s="131"/>
      <c r="AC120" s="131"/>
      <c r="AD120" s="131"/>
      <c r="AE120" s="131"/>
    </row>
    <row r="121" spans="2:31" x14ac:dyDescent="0.25">
      <c r="B121" s="17"/>
      <c r="C121" s="17"/>
      <c r="D121" s="17"/>
      <c r="E121" s="112"/>
      <c r="F121" s="17"/>
      <c r="G121" s="17"/>
      <c r="H121" s="17"/>
      <c r="I121" s="17"/>
      <c r="J121" s="112"/>
      <c r="K121" s="17"/>
      <c r="L121" s="17"/>
      <c r="M121" s="17"/>
      <c r="N121" s="17"/>
      <c r="Y121" s="113"/>
      <c r="Z121" s="113"/>
      <c r="AA121" s="131"/>
      <c r="AB121" s="131"/>
      <c r="AC121" s="131"/>
      <c r="AD121" s="131"/>
      <c r="AE121" s="131"/>
    </row>
    <row r="122" spans="2:31" x14ac:dyDescent="0.25">
      <c r="B122" s="17"/>
      <c r="C122" s="17"/>
      <c r="D122" s="17"/>
      <c r="E122" s="112"/>
      <c r="F122" s="17"/>
      <c r="G122" s="17"/>
      <c r="H122" s="17"/>
      <c r="I122" s="17"/>
      <c r="J122" s="112"/>
      <c r="K122" s="17"/>
      <c r="L122" s="17"/>
      <c r="M122" s="17"/>
      <c r="N122" s="17"/>
      <c r="Y122" s="113"/>
      <c r="Z122" s="113"/>
      <c r="AA122" s="131"/>
      <c r="AB122" s="131"/>
      <c r="AC122" s="131"/>
      <c r="AD122" s="131"/>
      <c r="AE122" s="131"/>
    </row>
    <row r="123" spans="2:31" x14ac:dyDescent="0.25">
      <c r="B123" s="17"/>
      <c r="C123" s="17"/>
      <c r="D123" s="17"/>
      <c r="E123" s="112"/>
      <c r="F123" s="17"/>
      <c r="G123" s="17"/>
      <c r="H123" s="17"/>
      <c r="I123" s="17"/>
      <c r="J123" s="112"/>
      <c r="K123" s="17"/>
      <c r="L123" s="17"/>
      <c r="M123" s="17"/>
      <c r="N123" s="17"/>
      <c r="Y123" s="113"/>
      <c r="Z123" s="113"/>
      <c r="AA123" s="131"/>
      <c r="AB123" s="131"/>
      <c r="AC123" s="131"/>
      <c r="AD123" s="131"/>
      <c r="AE123" s="131"/>
    </row>
    <row r="124" spans="2:31" x14ac:dyDescent="0.25">
      <c r="B124" s="17"/>
      <c r="C124" s="17"/>
      <c r="D124" s="17"/>
      <c r="E124" s="112"/>
      <c r="F124" s="17"/>
      <c r="G124" s="17"/>
      <c r="H124" s="17"/>
      <c r="I124" s="17"/>
      <c r="J124" s="112"/>
      <c r="K124" s="17"/>
      <c r="L124" s="17"/>
      <c r="M124" s="17"/>
      <c r="N124" s="17"/>
      <c r="Y124" s="113"/>
      <c r="Z124" s="113"/>
      <c r="AA124" s="131"/>
      <c r="AB124" s="131"/>
      <c r="AC124" s="131"/>
      <c r="AD124" s="131"/>
      <c r="AE124" s="131"/>
    </row>
    <row r="125" spans="2:31" x14ac:dyDescent="0.25">
      <c r="B125" s="17"/>
      <c r="C125" s="17"/>
      <c r="D125" s="17"/>
      <c r="E125" s="112"/>
      <c r="F125" s="17"/>
      <c r="G125" s="17"/>
      <c r="H125" s="17"/>
      <c r="I125" s="17"/>
      <c r="J125" s="112"/>
      <c r="K125" s="17"/>
      <c r="L125" s="17"/>
      <c r="M125" s="17"/>
      <c r="N125" s="17"/>
      <c r="Y125" s="113"/>
      <c r="Z125" s="113"/>
      <c r="AA125" s="131"/>
      <c r="AB125" s="131"/>
      <c r="AC125" s="131"/>
      <c r="AD125" s="131"/>
      <c r="AE125" s="131"/>
    </row>
    <row r="126" spans="2:31" x14ac:dyDescent="0.25">
      <c r="B126" s="17"/>
      <c r="C126" s="17"/>
      <c r="D126" s="17"/>
      <c r="E126" s="112"/>
      <c r="F126" s="17"/>
      <c r="G126" s="17"/>
      <c r="H126" s="17"/>
      <c r="I126" s="17"/>
      <c r="J126" s="112"/>
      <c r="K126" s="17"/>
      <c r="L126" s="17"/>
      <c r="M126" s="17"/>
      <c r="N126" s="17"/>
      <c r="Y126" s="113"/>
      <c r="Z126" s="113"/>
      <c r="AA126" s="131"/>
      <c r="AB126" s="131"/>
      <c r="AC126" s="131"/>
      <c r="AD126" s="131"/>
      <c r="AE126" s="131"/>
    </row>
    <row r="127" spans="2:31" x14ac:dyDescent="0.25">
      <c r="B127" s="17"/>
      <c r="C127" s="17"/>
      <c r="D127" s="17"/>
      <c r="E127" s="112"/>
      <c r="F127" s="17"/>
      <c r="G127" s="17"/>
      <c r="H127" s="17"/>
      <c r="I127" s="17"/>
      <c r="J127" s="112"/>
      <c r="K127" s="17"/>
      <c r="L127" s="17"/>
      <c r="M127" s="17"/>
      <c r="N127" s="17"/>
      <c r="Y127" s="113"/>
      <c r="Z127" s="113"/>
      <c r="AA127" s="131"/>
      <c r="AB127" s="131"/>
      <c r="AC127" s="131"/>
      <c r="AD127" s="131"/>
      <c r="AE127" s="131"/>
    </row>
    <row r="128" spans="2:31" x14ac:dyDescent="0.25">
      <c r="B128" s="17"/>
      <c r="C128" s="17"/>
      <c r="D128" s="17"/>
      <c r="E128" s="112"/>
      <c r="F128" s="17"/>
      <c r="G128" s="17"/>
      <c r="H128" s="17"/>
      <c r="I128" s="17"/>
      <c r="J128" s="112"/>
      <c r="K128" s="17"/>
      <c r="L128" s="17"/>
      <c r="M128" s="17"/>
      <c r="N128" s="17"/>
      <c r="Y128" s="113"/>
      <c r="Z128" s="113"/>
      <c r="AA128" s="131"/>
      <c r="AB128" s="131"/>
      <c r="AC128" s="131"/>
      <c r="AD128" s="131"/>
      <c r="AE128" s="131"/>
    </row>
    <row r="129" spans="2:31" x14ac:dyDescent="0.25">
      <c r="B129" s="17"/>
      <c r="C129" s="17"/>
      <c r="D129" s="17"/>
      <c r="E129" s="112"/>
      <c r="F129" s="17"/>
      <c r="G129" s="17"/>
      <c r="H129" s="17"/>
      <c r="I129" s="17"/>
      <c r="J129" s="112"/>
      <c r="K129" s="17"/>
      <c r="L129" s="17"/>
      <c r="M129" s="17"/>
      <c r="N129" s="17"/>
      <c r="Y129" s="113"/>
      <c r="Z129" s="113"/>
      <c r="AA129" s="131"/>
      <c r="AB129" s="131"/>
      <c r="AC129" s="131"/>
      <c r="AD129" s="131"/>
      <c r="AE129" s="131"/>
    </row>
    <row r="130" spans="2:31" x14ac:dyDescent="0.25">
      <c r="B130" s="17"/>
      <c r="C130" s="17"/>
      <c r="D130" s="17"/>
      <c r="E130" s="112"/>
      <c r="F130" s="17"/>
      <c r="G130" s="17"/>
      <c r="H130" s="17"/>
      <c r="I130" s="17"/>
      <c r="J130" s="112"/>
      <c r="K130" s="17"/>
      <c r="L130" s="17"/>
      <c r="M130" s="17"/>
      <c r="N130" s="17"/>
      <c r="Y130" s="113"/>
      <c r="Z130" s="113"/>
      <c r="AA130" s="131"/>
      <c r="AB130" s="131"/>
      <c r="AC130" s="131"/>
      <c r="AD130" s="131"/>
      <c r="AE130" s="131"/>
    </row>
    <row r="131" spans="2:31" x14ac:dyDescent="0.25">
      <c r="B131" s="17"/>
      <c r="C131" s="17"/>
      <c r="D131" s="17"/>
      <c r="E131" s="112"/>
      <c r="F131" s="17"/>
      <c r="G131" s="17"/>
      <c r="H131" s="17"/>
      <c r="I131" s="17"/>
      <c r="J131" s="112"/>
      <c r="K131" s="17"/>
      <c r="L131" s="17"/>
      <c r="M131" s="17"/>
      <c r="N131" s="17"/>
      <c r="Y131" s="113"/>
      <c r="Z131" s="113"/>
      <c r="AA131" s="131"/>
      <c r="AB131" s="131"/>
      <c r="AC131" s="131"/>
      <c r="AD131" s="131"/>
      <c r="AE131" s="131"/>
    </row>
    <row r="132" spans="2:31" x14ac:dyDescent="0.25">
      <c r="B132" s="17"/>
      <c r="C132" s="17"/>
      <c r="D132" s="17"/>
      <c r="E132" s="112"/>
      <c r="F132" s="17"/>
      <c r="G132" s="17"/>
      <c r="H132" s="17"/>
      <c r="I132" s="17"/>
      <c r="J132" s="112"/>
      <c r="K132" s="17"/>
      <c r="L132" s="17"/>
      <c r="M132" s="17"/>
      <c r="N132" s="17"/>
      <c r="Y132" s="113"/>
      <c r="Z132" s="113"/>
      <c r="AA132" s="131"/>
      <c r="AB132" s="131"/>
      <c r="AC132" s="131"/>
      <c r="AD132" s="131"/>
      <c r="AE132" s="131"/>
    </row>
    <row r="133" spans="2:31" x14ac:dyDescent="0.25">
      <c r="B133" s="17"/>
      <c r="C133" s="17"/>
      <c r="D133" s="17"/>
      <c r="E133" s="112"/>
      <c r="F133" s="17"/>
      <c r="G133" s="17"/>
      <c r="H133" s="17"/>
      <c r="I133" s="17"/>
      <c r="J133" s="112"/>
      <c r="K133" s="17"/>
      <c r="L133" s="17"/>
      <c r="M133" s="17"/>
      <c r="N133" s="17"/>
      <c r="Y133" s="113"/>
      <c r="Z133" s="113"/>
      <c r="AA133" s="131"/>
      <c r="AB133" s="131"/>
      <c r="AC133" s="131"/>
      <c r="AD133" s="131"/>
      <c r="AE133" s="131"/>
    </row>
    <row r="134" spans="2:31" x14ac:dyDescent="0.25">
      <c r="B134" s="17"/>
      <c r="C134" s="17"/>
      <c r="D134" s="17"/>
      <c r="E134" s="112"/>
      <c r="F134" s="17"/>
      <c r="G134" s="17"/>
      <c r="H134" s="17"/>
      <c r="I134" s="17"/>
      <c r="J134" s="112"/>
      <c r="K134" s="17"/>
      <c r="L134" s="17"/>
      <c r="M134" s="17"/>
      <c r="N134" s="17"/>
      <c r="Y134" s="113"/>
      <c r="Z134" s="113"/>
      <c r="AA134" s="131"/>
      <c r="AB134" s="131"/>
      <c r="AC134" s="131"/>
      <c r="AD134" s="131"/>
      <c r="AE134" s="131"/>
    </row>
    <row r="135" spans="2:31" x14ac:dyDescent="0.25">
      <c r="B135" s="17"/>
      <c r="C135" s="17"/>
      <c r="D135" s="17"/>
      <c r="E135" s="112"/>
      <c r="F135" s="17"/>
      <c r="G135" s="17"/>
      <c r="H135" s="17"/>
      <c r="I135" s="17"/>
      <c r="J135" s="112"/>
      <c r="K135" s="17"/>
      <c r="L135" s="17"/>
      <c r="M135" s="17"/>
      <c r="N135" s="17"/>
      <c r="Y135" s="113"/>
      <c r="Z135" s="113"/>
      <c r="AA135" s="131"/>
      <c r="AB135" s="131"/>
      <c r="AC135" s="131"/>
      <c r="AD135" s="131"/>
      <c r="AE135" s="131"/>
    </row>
    <row r="136" spans="2:31" x14ac:dyDescent="0.25">
      <c r="B136" s="17"/>
      <c r="C136" s="17"/>
      <c r="D136" s="17"/>
      <c r="E136" s="112"/>
      <c r="F136" s="17"/>
      <c r="G136" s="17"/>
      <c r="H136" s="17"/>
      <c r="I136" s="17"/>
      <c r="J136" s="112"/>
      <c r="K136" s="17"/>
      <c r="L136" s="17"/>
      <c r="M136" s="17"/>
      <c r="N136" s="17"/>
      <c r="Y136" s="113"/>
      <c r="Z136" s="113"/>
      <c r="AA136" s="131"/>
      <c r="AB136" s="131"/>
      <c r="AC136" s="131"/>
      <c r="AD136" s="131"/>
      <c r="AE136" s="131"/>
    </row>
    <row r="137" spans="2:31" x14ac:dyDescent="0.25">
      <c r="B137" s="17"/>
      <c r="C137" s="17"/>
      <c r="D137" s="17"/>
      <c r="E137" s="112"/>
      <c r="F137" s="17"/>
      <c r="G137" s="17"/>
      <c r="H137" s="17"/>
      <c r="I137" s="17"/>
      <c r="J137" s="112"/>
      <c r="K137" s="17"/>
      <c r="L137" s="17"/>
      <c r="M137" s="17"/>
      <c r="N137" s="17"/>
      <c r="Y137" s="113"/>
      <c r="Z137" s="113"/>
      <c r="AA137" s="131"/>
      <c r="AB137" s="131"/>
      <c r="AC137" s="131"/>
      <c r="AD137" s="131"/>
      <c r="AE137" s="131"/>
    </row>
    <row r="138" spans="2:31" x14ac:dyDescent="0.25">
      <c r="B138" s="17"/>
      <c r="C138" s="17"/>
      <c r="D138" s="17"/>
      <c r="E138" s="112"/>
      <c r="F138" s="17"/>
      <c r="G138" s="17"/>
      <c r="H138" s="17"/>
      <c r="I138" s="17"/>
      <c r="J138" s="112"/>
      <c r="K138" s="17"/>
      <c r="L138" s="17"/>
      <c r="M138" s="17"/>
      <c r="N138" s="17"/>
      <c r="Y138" s="113"/>
      <c r="Z138" s="113"/>
      <c r="AA138" s="131"/>
      <c r="AB138" s="131"/>
      <c r="AC138" s="131"/>
      <c r="AD138" s="131"/>
      <c r="AE138" s="131"/>
    </row>
    <row r="139" spans="2:31" x14ac:dyDescent="0.25">
      <c r="B139" s="17"/>
      <c r="C139" s="17"/>
      <c r="D139" s="17"/>
      <c r="E139" s="112"/>
      <c r="F139" s="17"/>
      <c r="G139" s="17"/>
      <c r="H139" s="17"/>
      <c r="I139" s="17"/>
      <c r="J139" s="112"/>
      <c r="K139" s="17"/>
      <c r="L139" s="17"/>
      <c r="M139" s="17"/>
      <c r="N139" s="17"/>
      <c r="Y139" s="113"/>
      <c r="Z139" s="113"/>
      <c r="AA139" s="131"/>
      <c r="AB139" s="131"/>
      <c r="AC139" s="131"/>
      <c r="AD139" s="131"/>
      <c r="AE139" s="131"/>
    </row>
    <row r="140" spans="2:31" x14ac:dyDescent="0.25">
      <c r="B140" s="17"/>
      <c r="C140" s="17"/>
      <c r="D140" s="17"/>
      <c r="E140" s="112"/>
      <c r="F140" s="17"/>
      <c r="G140" s="17"/>
      <c r="H140" s="17"/>
      <c r="I140" s="17"/>
      <c r="J140" s="112"/>
      <c r="K140" s="17"/>
      <c r="L140" s="17"/>
      <c r="M140" s="17"/>
      <c r="N140" s="17"/>
      <c r="Y140" s="113"/>
      <c r="Z140" s="113"/>
      <c r="AA140" s="131"/>
      <c r="AB140" s="131"/>
      <c r="AC140" s="131"/>
      <c r="AD140" s="131"/>
      <c r="AE140" s="131"/>
    </row>
    <row r="141" spans="2:31" x14ac:dyDescent="0.25">
      <c r="B141" s="17"/>
      <c r="C141" s="17"/>
      <c r="D141" s="17"/>
      <c r="E141" s="112"/>
      <c r="F141" s="17"/>
      <c r="G141" s="17"/>
      <c r="H141" s="17"/>
      <c r="I141" s="17"/>
      <c r="J141" s="112"/>
      <c r="K141" s="17"/>
      <c r="L141" s="17"/>
      <c r="M141" s="17"/>
      <c r="N141" s="17"/>
      <c r="Y141" s="113"/>
      <c r="Z141" s="113"/>
      <c r="AA141" s="131"/>
      <c r="AB141" s="131"/>
      <c r="AC141" s="131"/>
      <c r="AD141" s="131"/>
      <c r="AE141" s="131"/>
    </row>
    <row r="142" spans="2:31" x14ac:dyDescent="0.25">
      <c r="B142" s="17"/>
      <c r="C142" s="17"/>
      <c r="D142" s="17"/>
      <c r="E142" s="112"/>
      <c r="F142" s="17"/>
      <c r="G142" s="17"/>
      <c r="H142" s="17"/>
      <c r="I142" s="17"/>
      <c r="J142" s="112"/>
      <c r="K142" s="17"/>
      <c r="L142" s="17"/>
      <c r="M142" s="17"/>
      <c r="N142" s="17"/>
      <c r="Y142" s="113"/>
      <c r="Z142" s="113"/>
      <c r="AA142" s="131"/>
      <c r="AB142" s="131"/>
      <c r="AC142" s="131"/>
      <c r="AD142" s="131"/>
      <c r="AE142" s="131"/>
    </row>
    <row r="143" spans="2:31" x14ac:dyDescent="0.25">
      <c r="B143" s="17"/>
      <c r="C143" s="17"/>
      <c r="D143" s="17"/>
      <c r="E143" s="112"/>
      <c r="F143" s="17"/>
      <c r="G143" s="17"/>
      <c r="H143" s="17"/>
      <c r="I143" s="17"/>
      <c r="J143" s="112"/>
      <c r="K143" s="17"/>
      <c r="L143" s="17"/>
      <c r="M143" s="17"/>
      <c r="N143" s="17"/>
      <c r="Y143" s="113"/>
      <c r="Z143" s="113"/>
      <c r="AA143" s="131"/>
      <c r="AB143" s="131"/>
      <c r="AC143" s="131"/>
      <c r="AD143" s="131"/>
      <c r="AE143" s="131"/>
    </row>
    <row r="144" spans="2:31" x14ac:dyDescent="0.25">
      <c r="B144" s="17"/>
      <c r="C144" s="17"/>
      <c r="D144" s="17"/>
      <c r="E144" s="112"/>
      <c r="F144" s="17"/>
      <c r="G144" s="17"/>
      <c r="H144" s="17"/>
      <c r="I144" s="17"/>
      <c r="J144" s="112"/>
      <c r="K144" s="17"/>
      <c r="L144" s="17"/>
      <c r="M144" s="17"/>
      <c r="N144" s="17"/>
      <c r="Y144" s="113"/>
      <c r="Z144" s="113"/>
      <c r="AA144" s="131"/>
      <c r="AB144" s="131"/>
      <c r="AC144" s="131"/>
      <c r="AD144" s="131"/>
      <c r="AE144" s="131"/>
    </row>
    <row r="145" spans="2:31" x14ac:dyDescent="0.25">
      <c r="B145" s="17"/>
      <c r="C145" s="17"/>
      <c r="D145" s="17"/>
      <c r="E145" s="112"/>
      <c r="F145" s="17"/>
      <c r="G145" s="17"/>
      <c r="H145" s="17"/>
      <c r="I145" s="17"/>
      <c r="J145" s="112"/>
      <c r="K145" s="17"/>
      <c r="L145" s="17"/>
      <c r="M145" s="17"/>
      <c r="N145" s="17"/>
      <c r="Y145" s="113"/>
      <c r="Z145" s="113"/>
      <c r="AA145" s="131"/>
      <c r="AB145" s="131"/>
      <c r="AC145" s="131"/>
      <c r="AD145" s="131"/>
      <c r="AE145" s="131"/>
    </row>
    <row r="146" spans="2:31" x14ac:dyDescent="0.25">
      <c r="B146" s="17"/>
      <c r="C146" s="17"/>
      <c r="D146" s="17"/>
      <c r="E146" s="112"/>
      <c r="F146" s="17"/>
      <c r="G146" s="17"/>
      <c r="H146" s="17"/>
      <c r="I146" s="17"/>
      <c r="J146" s="112"/>
      <c r="K146" s="17"/>
      <c r="L146" s="17"/>
      <c r="M146" s="17"/>
      <c r="N146" s="17"/>
      <c r="Y146" s="113"/>
      <c r="Z146" s="113"/>
      <c r="AA146" s="131"/>
      <c r="AB146" s="131"/>
      <c r="AC146" s="131"/>
      <c r="AD146" s="131"/>
      <c r="AE146" s="131"/>
    </row>
    <row r="147" spans="2:31" x14ac:dyDescent="0.25">
      <c r="B147" s="17"/>
      <c r="C147" s="17"/>
      <c r="D147" s="17"/>
      <c r="E147" s="112"/>
      <c r="F147" s="17"/>
      <c r="G147" s="17"/>
      <c r="H147" s="17"/>
      <c r="I147" s="17"/>
      <c r="J147" s="112"/>
      <c r="K147" s="17"/>
      <c r="L147" s="17"/>
      <c r="M147" s="17"/>
      <c r="N147" s="17"/>
      <c r="Y147" s="113"/>
      <c r="Z147" s="113"/>
      <c r="AA147" s="131"/>
      <c r="AB147" s="131"/>
      <c r="AC147" s="131"/>
      <c r="AD147" s="131"/>
      <c r="AE147" s="131"/>
    </row>
    <row r="148" spans="2:31" x14ac:dyDescent="0.25">
      <c r="B148" s="17"/>
      <c r="C148" s="17"/>
      <c r="D148" s="17"/>
      <c r="E148" s="112"/>
      <c r="F148" s="17"/>
      <c r="G148" s="17"/>
      <c r="H148" s="17"/>
      <c r="I148" s="17"/>
      <c r="J148" s="112"/>
      <c r="K148" s="17"/>
      <c r="L148" s="17"/>
      <c r="M148" s="17"/>
      <c r="N148" s="17"/>
      <c r="Y148" s="113"/>
      <c r="Z148" s="113"/>
      <c r="AA148" s="131"/>
      <c r="AB148" s="131"/>
      <c r="AC148" s="131"/>
      <c r="AD148" s="131"/>
      <c r="AE148" s="131"/>
    </row>
    <row r="149" spans="2:31" x14ac:dyDescent="0.25">
      <c r="B149" s="17"/>
      <c r="C149" s="17"/>
      <c r="D149" s="17"/>
      <c r="E149" s="112"/>
      <c r="F149" s="17"/>
      <c r="G149" s="17"/>
      <c r="H149" s="17"/>
      <c r="I149" s="17"/>
      <c r="J149" s="112"/>
      <c r="K149" s="17"/>
      <c r="L149" s="17"/>
      <c r="M149" s="17"/>
      <c r="N149" s="17"/>
      <c r="Y149" s="113"/>
      <c r="Z149" s="113"/>
      <c r="AA149" s="131"/>
      <c r="AB149" s="131"/>
      <c r="AC149" s="131"/>
      <c r="AD149" s="131"/>
      <c r="AE149" s="131"/>
    </row>
    <row r="150" spans="2:31" x14ac:dyDescent="0.25">
      <c r="B150" s="17"/>
      <c r="C150" s="17"/>
      <c r="D150" s="17"/>
      <c r="E150" s="112"/>
      <c r="F150" s="17"/>
      <c r="G150" s="17"/>
      <c r="H150" s="17"/>
      <c r="I150" s="17"/>
      <c r="J150" s="112"/>
      <c r="K150" s="17"/>
      <c r="L150" s="17"/>
      <c r="M150" s="17"/>
      <c r="N150" s="17"/>
      <c r="Y150" s="113"/>
      <c r="Z150" s="113"/>
      <c r="AA150" s="131"/>
      <c r="AB150" s="131"/>
      <c r="AC150" s="131"/>
      <c r="AD150" s="131"/>
      <c r="AE150" s="131"/>
    </row>
    <row r="151" spans="2:31" x14ac:dyDescent="0.25">
      <c r="B151" s="17"/>
      <c r="C151" s="17"/>
      <c r="D151" s="17"/>
      <c r="E151" s="112"/>
      <c r="F151" s="17"/>
      <c r="G151" s="17"/>
      <c r="H151" s="17"/>
      <c r="I151" s="17"/>
      <c r="J151" s="112"/>
      <c r="K151" s="17"/>
      <c r="L151" s="17"/>
      <c r="M151" s="17"/>
      <c r="N151" s="17"/>
      <c r="Y151" s="113"/>
      <c r="Z151" s="113"/>
      <c r="AA151" s="131"/>
      <c r="AB151" s="131"/>
      <c r="AC151" s="131"/>
      <c r="AD151" s="131"/>
      <c r="AE151" s="131"/>
    </row>
    <row r="152" spans="2:31" x14ac:dyDescent="0.25">
      <c r="B152" s="17"/>
      <c r="C152" s="17"/>
      <c r="D152" s="17"/>
      <c r="E152" s="112"/>
      <c r="F152" s="17"/>
      <c r="G152" s="17"/>
      <c r="H152" s="17"/>
      <c r="I152" s="17"/>
      <c r="J152" s="112"/>
      <c r="K152" s="17"/>
      <c r="L152" s="17"/>
      <c r="M152" s="17"/>
      <c r="N152" s="17"/>
      <c r="Y152" s="113"/>
      <c r="Z152" s="113"/>
      <c r="AA152" s="131"/>
      <c r="AB152" s="131"/>
      <c r="AC152" s="131"/>
      <c r="AD152" s="131"/>
      <c r="AE152" s="131"/>
    </row>
    <row r="153" spans="2:31" x14ac:dyDescent="0.25">
      <c r="B153" s="17"/>
      <c r="C153" s="17"/>
      <c r="D153" s="17"/>
      <c r="E153" s="112"/>
      <c r="F153" s="17"/>
      <c r="G153" s="17"/>
      <c r="H153" s="17"/>
      <c r="I153" s="17"/>
      <c r="J153" s="112"/>
      <c r="K153" s="17"/>
      <c r="L153" s="17"/>
      <c r="M153" s="17"/>
      <c r="N153" s="17"/>
      <c r="Y153" s="113"/>
      <c r="Z153" s="113"/>
      <c r="AA153" s="131"/>
      <c r="AB153" s="131"/>
      <c r="AC153" s="131"/>
      <c r="AD153" s="131"/>
      <c r="AE153" s="131"/>
    </row>
    <row r="154" spans="2:31" x14ac:dyDescent="0.25">
      <c r="B154" s="17"/>
      <c r="C154" s="17"/>
      <c r="D154" s="17"/>
      <c r="E154" s="112"/>
      <c r="F154" s="17"/>
      <c r="G154" s="17"/>
      <c r="H154" s="17"/>
      <c r="I154" s="17"/>
      <c r="J154" s="112"/>
      <c r="K154" s="17"/>
      <c r="L154" s="17"/>
      <c r="M154" s="17"/>
      <c r="N154" s="17"/>
      <c r="Y154" s="113"/>
      <c r="Z154" s="113"/>
      <c r="AA154" s="131"/>
      <c r="AB154" s="131"/>
      <c r="AC154" s="131"/>
      <c r="AD154" s="131"/>
      <c r="AE154" s="131"/>
    </row>
    <row r="155" spans="2:31" x14ac:dyDescent="0.25">
      <c r="B155" s="17"/>
      <c r="C155" s="17"/>
      <c r="D155" s="17"/>
      <c r="E155" s="112"/>
      <c r="F155" s="17"/>
      <c r="G155" s="17"/>
      <c r="H155" s="17"/>
      <c r="I155" s="17"/>
      <c r="J155" s="112"/>
      <c r="K155" s="17"/>
      <c r="L155" s="17"/>
      <c r="M155" s="17"/>
      <c r="N155" s="17"/>
      <c r="Y155" s="113"/>
      <c r="Z155" s="113"/>
      <c r="AA155" s="131"/>
      <c r="AB155" s="131"/>
      <c r="AC155" s="131"/>
      <c r="AD155" s="131"/>
      <c r="AE155" s="131"/>
    </row>
    <row r="156" spans="2:31" x14ac:dyDescent="0.25">
      <c r="B156" s="17"/>
      <c r="C156" s="17"/>
      <c r="D156" s="17"/>
      <c r="E156" s="112"/>
      <c r="F156" s="17"/>
      <c r="G156" s="17"/>
      <c r="H156" s="17"/>
      <c r="I156" s="17"/>
      <c r="J156" s="112"/>
      <c r="K156" s="17"/>
      <c r="L156" s="17"/>
      <c r="M156" s="17"/>
      <c r="N156" s="17"/>
      <c r="Y156" s="113"/>
      <c r="Z156" s="113"/>
      <c r="AA156" s="131"/>
      <c r="AB156" s="131"/>
      <c r="AC156" s="131"/>
      <c r="AD156" s="131"/>
      <c r="AE156" s="131"/>
    </row>
    <row r="157" spans="2:31" x14ac:dyDescent="0.25">
      <c r="B157" s="17"/>
      <c r="C157" s="17"/>
      <c r="D157" s="17"/>
      <c r="E157" s="112"/>
      <c r="F157" s="17"/>
      <c r="G157" s="17"/>
      <c r="H157" s="17"/>
      <c r="I157" s="17"/>
      <c r="J157" s="112"/>
      <c r="K157" s="17"/>
      <c r="L157" s="17"/>
      <c r="M157" s="17"/>
      <c r="N157" s="17"/>
      <c r="Y157" s="113"/>
      <c r="Z157" s="113"/>
      <c r="AA157" s="131"/>
      <c r="AB157" s="131"/>
      <c r="AC157" s="131"/>
      <c r="AD157" s="131"/>
      <c r="AE157" s="131"/>
    </row>
    <row r="158" spans="2:31" x14ac:dyDescent="0.25">
      <c r="B158" s="17"/>
      <c r="C158" s="17"/>
      <c r="D158" s="17"/>
      <c r="E158" s="112"/>
      <c r="F158" s="17"/>
      <c r="G158" s="17"/>
      <c r="H158" s="17"/>
      <c r="I158" s="17"/>
      <c r="J158" s="112"/>
      <c r="K158" s="17"/>
      <c r="L158" s="17"/>
      <c r="M158" s="17"/>
      <c r="N158" s="17"/>
      <c r="Y158" s="113"/>
      <c r="Z158" s="113"/>
      <c r="AA158" s="131"/>
      <c r="AB158" s="131"/>
      <c r="AC158" s="131"/>
      <c r="AD158" s="131"/>
      <c r="AE158" s="131"/>
    </row>
    <row r="159" spans="2:31" x14ac:dyDescent="0.25">
      <c r="B159" s="17"/>
      <c r="C159" s="17"/>
      <c r="D159" s="17"/>
      <c r="E159" s="112"/>
      <c r="F159" s="17"/>
      <c r="G159" s="17"/>
      <c r="H159" s="17"/>
      <c r="I159" s="17"/>
      <c r="J159" s="112"/>
      <c r="K159" s="17"/>
      <c r="L159" s="17"/>
      <c r="M159" s="17"/>
      <c r="N159" s="17"/>
      <c r="Y159" s="113"/>
      <c r="Z159" s="113"/>
      <c r="AA159" s="131"/>
      <c r="AB159" s="131"/>
      <c r="AC159" s="131"/>
      <c r="AD159" s="131"/>
      <c r="AE159" s="131"/>
    </row>
    <row r="160" spans="2:31" x14ac:dyDescent="0.25">
      <c r="B160" s="17"/>
      <c r="C160" s="17"/>
      <c r="D160" s="17"/>
      <c r="E160" s="112"/>
      <c r="F160" s="17"/>
      <c r="G160" s="17"/>
      <c r="H160" s="17"/>
      <c r="I160" s="17"/>
      <c r="J160" s="112"/>
      <c r="K160" s="17"/>
      <c r="L160" s="17"/>
      <c r="M160" s="17"/>
      <c r="N160" s="17"/>
      <c r="Y160" s="113"/>
      <c r="Z160" s="113"/>
      <c r="AA160" s="131"/>
      <c r="AB160" s="131"/>
      <c r="AC160" s="131"/>
      <c r="AD160" s="131"/>
      <c r="AE160" s="131"/>
    </row>
    <row r="161" spans="2:31" x14ac:dyDescent="0.25">
      <c r="B161" s="17"/>
      <c r="C161" s="17"/>
      <c r="D161" s="17"/>
      <c r="E161" s="112"/>
      <c r="F161" s="17"/>
      <c r="G161" s="17"/>
      <c r="H161" s="17"/>
      <c r="I161" s="17"/>
      <c r="J161" s="112"/>
      <c r="K161" s="17"/>
      <c r="L161" s="17"/>
      <c r="M161" s="17"/>
      <c r="N161" s="17"/>
      <c r="Y161" s="113"/>
      <c r="Z161" s="113"/>
      <c r="AA161" s="131"/>
      <c r="AB161" s="131"/>
      <c r="AC161" s="131"/>
      <c r="AD161" s="131"/>
      <c r="AE161" s="131"/>
    </row>
    <row r="162" spans="2:31" x14ac:dyDescent="0.25">
      <c r="B162" s="17"/>
      <c r="C162" s="17"/>
      <c r="D162" s="17"/>
      <c r="E162" s="112"/>
      <c r="F162" s="17"/>
      <c r="G162" s="17"/>
      <c r="H162" s="17"/>
      <c r="I162" s="17"/>
      <c r="J162" s="112"/>
      <c r="K162" s="17"/>
      <c r="L162" s="17"/>
      <c r="M162" s="17"/>
      <c r="N162" s="17"/>
      <c r="Y162" s="113"/>
      <c r="Z162" s="113"/>
      <c r="AA162" s="131"/>
      <c r="AB162" s="131"/>
      <c r="AC162" s="131"/>
      <c r="AD162" s="131"/>
      <c r="AE162" s="131"/>
    </row>
    <row r="163" spans="2:31" x14ac:dyDescent="0.25">
      <c r="B163" s="17"/>
      <c r="C163" s="17"/>
      <c r="D163" s="17"/>
      <c r="E163" s="112"/>
      <c r="F163" s="17"/>
      <c r="G163" s="17"/>
      <c r="H163" s="17"/>
      <c r="I163" s="17"/>
      <c r="J163" s="112"/>
      <c r="K163" s="17"/>
      <c r="L163" s="17"/>
      <c r="M163" s="17"/>
      <c r="N163" s="17"/>
      <c r="Y163" s="113"/>
      <c r="Z163" s="113"/>
      <c r="AA163" s="131"/>
      <c r="AB163" s="131"/>
      <c r="AC163" s="131"/>
      <c r="AD163" s="131"/>
      <c r="AE163" s="131"/>
    </row>
    <row r="164" spans="2:31" x14ac:dyDescent="0.25">
      <c r="B164" s="17"/>
      <c r="C164" s="17"/>
      <c r="D164" s="17"/>
      <c r="E164" s="112"/>
      <c r="F164" s="17"/>
      <c r="G164" s="17"/>
      <c r="H164" s="17"/>
      <c r="I164" s="17"/>
      <c r="J164" s="112"/>
      <c r="K164" s="17"/>
      <c r="L164" s="17"/>
      <c r="M164" s="17"/>
      <c r="N164" s="17"/>
      <c r="Y164" s="113"/>
      <c r="Z164" s="113"/>
      <c r="AA164" s="131"/>
      <c r="AB164" s="131"/>
      <c r="AC164" s="131"/>
      <c r="AD164" s="131"/>
      <c r="AE164" s="131"/>
    </row>
    <row r="165" spans="2:31" x14ac:dyDescent="0.25">
      <c r="B165" s="17"/>
      <c r="C165" s="17"/>
      <c r="D165" s="17"/>
      <c r="E165" s="112"/>
      <c r="F165" s="17"/>
      <c r="G165" s="17"/>
      <c r="H165" s="17"/>
      <c r="I165" s="17"/>
      <c r="J165" s="112"/>
      <c r="K165" s="17"/>
      <c r="L165" s="17"/>
      <c r="M165" s="17"/>
      <c r="N165" s="17"/>
      <c r="Y165" s="113"/>
      <c r="Z165" s="113"/>
      <c r="AA165" s="131"/>
      <c r="AB165" s="131"/>
      <c r="AC165" s="131"/>
      <c r="AD165" s="131"/>
      <c r="AE165" s="131"/>
    </row>
    <row r="166" spans="2:31" x14ac:dyDescent="0.25">
      <c r="B166" s="17"/>
      <c r="C166" s="17"/>
      <c r="D166" s="17"/>
      <c r="E166" s="112"/>
      <c r="F166" s="17"/>
      <c r="G166" s="17"/>
      <c r="H166" s="17"/>
      <c r="I166" s="17"/>
      <c r="J166" s="112"/>
      <c r="K166" s="17"/>
      <c r="L166" s="17"/>
      <c r="M166" s="17"/>
      <c r="N166" s="17"/>
      <c r="Y166" s="113"/>
      <c r="Z166" s="113"/>
      <c r="AA166" s="131"/>
      <c r="AB166" s="131"/>
      <c r="AC166" s="131"/>
      <c r="AD166" s="131"/>
      <c r="AE166" s="131"/>
    </row>
    <row r="167" spans="2:31" x14ac:dyDescent="0.25">
      <c r="B167" s="17"/>
      <c r="C167" s="17"/>
      <c r="D167" s="17"/>
      <c r="E167" s="112"/>
      <c r="F167" s="17"/>
      <c r="G167" s="17"/>
      <c r="H167" s="17"/>
      <c r="I167" s="17"/>
      <c r="J167" s="112"/>
      <c r="K167" s="17"/>
      <c r="L167" s="17"/>
      <c r="M167" s="17"/>
      <c r="N167" s="17"/>
      <c r="Y167" s="113"/>
      <c r="Z167" s="113"/>
      <c r="AA167" s="131"/>
      <c r="AB167" s="131"/>
      <c r="AC167" s="131"/>
      <c r="AD167" s="131"/>
      <c r="AE167" s="131"/>
    </row>
    <row r="168" spans="2:31" x14ac:dyDescent="0.25">
      <c r="B168" s="17"/>
      <c r="C168" s="17"/>
      <c r="D168" s="17"/>
      <c r="E168" s="112"/>
      <c r="F168" s="17"/>
      <c r="G168" s="17"/>
      <c r="H168" s="17"/>
      <c r="I168" s="17"/>
      <c r="J168" s="112"/>
      <c r="K168" s="17"/>
      <c r="L168" s="17"/>
      <c r="M168" s="17"/>
      <c r="N168" s="17"/>
      <c r="Y168" s="113"/>
      <c r="Z168" s="113"/>
      <c r="AA168" s="131"/>
      <c r="AB168" s="131"/>
      <c r="AC168" s="131"/>
      <c r="AD168" s="131"/>
      <c r="AE168" s="131"/>
    </row>
    <row r="169" spans="2:31" x14ac:dyDescent="0.25">
      <c r="B169" s="17"/>
      <c r="C169" s="17"/>
      <c r="D169" s="17"/>
      <c r="E169" s="112"/>
      <c r="F169" s="17"/>
      <c r="G169" s="17"/>
      <c r="H169" s="17"/>
      <c r="I169" s="17"/>
      <c r="J169" s="112"/>
      <c r="K169" s="17"/>
      <c r="L169" s="17"/>
      <c r="M169" s="17"/>
      <c r="N169" s="17"/>
      <c r="Y169" s="113"/>
      <c r="Z169" s="113"/>
      <c r="AA169" s="131"/>
      <c r="AB169" s="131"/>
      <c r="AC169" s="131"/>
      <c r="AD169" s="131"/>
      <c r="AE169" s="131"/>
    </row>
    <row r="170" spans="2:31" x14ac:dyDescent="0.25">
      <c r="B170" s="17"/>
      <c r="C170" s="17"/>
      <c r="D170" s="17"/>
      <c r="E170" s="112"/>
      <c r="F170" s="17"/>
      <c r="G170" s="17"/>
      <c r="H170" s="17"/>
      <c r="I170" s="17"/>
      <c r="J170" s="112"/>
      <c r="K170" s="17"/>
      <c r="L170" s="17"/>
      <c r="M170" s="17"/>
      <c r="N170" s="17"/>
      <c r="Y170" s="113"/>
      <c r="Z170" s="113"/>
      <c r="AA170" s="131"/>
      <c r="AB170" s="131"/>
      <c r="AC170" s="131"/>
      <c r="AD170" s="131"/>
      <c r="AE170" s="131"/>
    </row>
    <row r="171" spans="2:31" x14ac:dyDescent="0.25">
      <c r="B171" s="17"/>
      <c r="C171" s="17"/>
      <c r="D171" s="17"/>
      <c r="E171" s="112"/>
      <c r="F171" s="17"/>
      <c r="G171" s="17"/>
      <c r="H171" s="17"/>
      <c r="I171" s="17"/>
      <c r="J171" s="112"/>
      <c r="K171" s="17"/>
      <c r="L171" s="17"/>
      <c r="M171" s="17"/>
      <c r="N171" s="17"/>
      <c r="Y171" s="113"/>
      <c r="Z171" s="113"/>
      <c r="AA171" s="131"/>
      <c r="AB171" s="131"/>
      <c r="AC171" s="131"/>
      <c r="AD171" s="131"/>
      <c r="AE171" s="131"/>
    </row>
    <row r="172" spans="2:31" x14ac:dyDescent="0.25">
      <c r="B172" s="17"/>
      <c r="C172" s="17"/>
      <c r="D172" s="17"/>
      <c r="E172" s="112"/>
      <c r="F172" s="17"/>
      <c r="G172" s="17"/>
      <c r="H172" s="17"/>
      <c r="I172" s="17"/>
      <c r="J172" s="112"/>
      <c r="K172" s="17"/>
      <c r="L172" s="17"/>
      <c r="M172" s="17"/>
      <c r="N172" s="17"/>
      <c r="Y172" s="113"/>
      <c r="Z172" s="113"/>
      <c r="AA172" s="131"/>
      <c r="AB172" s="131"/>
      <c r="AC172" s="131"/>
      <c r="AD172" s="131"/>
      <c r="AE172" s="131"/>
    </row>
    <row r="173" spans="2:31" x14ac:dyDescent="0.25">
      <c r="B173" s="17"/>
      <c r="C173" s="17"/>
      <c r="D173" s="17"/>
      <c r="E173" s="112"/>
      <c r="F173" s="17"/>
      <c r="G173" s="17"/>
      <c r="H173" s="17"/>
      <c r="I173" s="17"/>
      <c r="J173" s="112"/>
      <c r="K173" s="17"/>
      <c r="L173" s="17"/>
      <c r="M173" s="17"/>
      <c r="N173" s="17"/>
      <c r="Y173" s="113"/>
      <c r="Z173" s="113"/>
      <c r="AA173" s="131"/>
      <c r="AB173" s="131"/>
      <c r="AC173" s="131"/>
      <c r="AD173" s="131"/>
      <c r="AE173" s="131"/>
    </row>
    <row r="174" spans="2:31" x14ac:dyDescent="0.25">
      <c r="B174" s="17"/>
      <c r="C174" s="17"/>
      <c r="D174" s="17"/>
      <c r="E174" s="112"/>
      <c r="F174" s="17"/>
      <c r="G174" s="17"/>
      <c r="H174" s="17"/>
      <c r="I174" s="17"/>
      <c r="J174" s="112"/>
      <c r="K174" s="17"/>
      <c r="L174" s="17"/>
      <c r="M174" s="17"/>
      <c r="N174" s="17"/>
      <c r="Y174" s="113"/>
      <c r="Z174" s="113"/>
      <c r="AA174" s="131"/>
      <c r="AB174" s="131"/>
      <c r="AC174" s="131"/>
      <c r="AD174" s="131"/>
      <c r="AE174" s="131"/>
    </row>
    <row r="175" spans="2:31" x14ac:dyDescent="0.25">
      <c r="B175" s="17"/>
      <c r="C175" s="17"/>
      <c r="D175" s="17"/>
      <c r="E175" s="112"/>
      <c r="F175" s="17"/>
      <c r="G175" s="17"/>
      <c r="H175" s="17"/>
      <c r="I175" s="17"/>
      <c r="J175" s="112"/>
      <c r="K175" s="17"/>
      <c r="L175" s="17"/>
      <c r="M175" s="17"/>
      <c r="N175" s="17"/>
      <c r="Y175" s="113"/>
      <c r="Z175" s="113"/>
      <c r="AA175" s="131"/>
      <c r="AB175" s="131"/>
      <c r="AC175" s="131"/>
      <c r="AD175" s="131"/>
      <c r="AE175" s="131"/>
    </row>
    <row r="176" spans="2:31" x14ac:dyDescent="0.25">
      <c r="B176" s="17"/>
      <c r="C176" s="17"/>
      <c r="D176" s="17"/>
      <c r="E176" s="112"/>
      <c r="F176" s="17"/>
      <c r="G176" s="17"/>
      <c r="H176" s="17"/>
      <c r="I176" s="17"/>
      <c r="J176" s="112"/>
      <c r="K176" s="17"/>
      <c r="L176" s="17"/>
      <c r="M176" s="17"/>
      <c r="N176" s="17"/>
      <c r="Y176" s="113"/>
      <c r="Z176" s="113"/>
      <c r="AA176" s="131"/>
      <c r="AB176" s="131"/>
      <c r="AC176" s="131"/>
      <c r="AD176" s="131"/>
      <c r="AE176" s="131"/>
    </row>
    <row r="177" spans="2:31" x14ac:dyDescent="0.25">
      <c r="B177" s="17"/>
      <c r="C177" s="17"/>
      <c r="D177" s="17"/>
      <c r="E177" s="112"/>
      <c r="F177" s="17"/>
      <c r="G177" s="17"/>
      <c r="H177" s="17"/>
      <c r="I177" s="17"/>
      <c r="J177" s="112"/>
      <c r="K177" s="17"/>
      <c r="L177" s="17"/>
      <c r="M177" s="17"/>
      <c r="N177" s="17"/>
      <c r="Y177" s="113"/>
      <c r="Z177" s="113"/>
      <c r="AA177" s="131"/>
      <c r="AB177" s="131"/>
      <c r="AC177" s="131"/>
      <c r="AD177" s="131"/>
      <c r="AE177" s="131"/>
    </row>
    <row r="178" spans="2:31" x14ac:dyDescent="0.25">
      <c r="B178" s="17"/>
      <c r="C178" s="17"/>
      <c r="D178" s="17"/>
      <c r="E178" s="112"/>
      <c r="F178" s="17"/>
      <c r="G178" s="17"/>
      <c r="H178" s="17"/>
      <c r="I178" s="17"/>
      <c r="J178" s="112"/>
      <c r="K178" s="17"/>
      <c r="L178" s="17"/>
      <c r="M178" s="17"/>
      <c r="N178" s="17"/>
      <c r="Y178" s="113"/>
      <c r="Z178" s="113"/>
      <c r="AA178" s="131"/>
      <c r="AB178" s="131"/>
      <c r="AC178" s="131"/>
      <c r="AD178" s="131"/>
      <c r="AE178" s="131"/>
    </row>
    <row r="179" spans="2:31" x14ac:dyDescent="0.25">
      <c r="B179" s="17"/>
      <c r="C179" s="17"/>
      <c r="D179" s="17"/>
      <c r="E179" s="112"/>
      <c r="F179" s="17"/>
      <c r="G179" s="17"/>
      <c r="H179" s="17"/>
      <c r="I179" s="17"/>
      <c r="J179" s="112"/>
      <c r="K179" s="17"/>
      <c r="L179" s="17"/>
      <c r="M179" s="17"/>
      <c r="N179" s="17"/>
      <c r="Y179" s="113"/>
      <c r="Z179" s="113"/>
      <c r="AA179" s="131"/>
      <c r="AB179" s="131"/>
      <c r="AC179" s="131"/>
      <c r="AD179" s="131"/>
      <c r="AE179" s="131"/>
    </row>
    <row r="180" spans="2:31" x14ac:dyDescent="0.25">
      <c r="B180" s="17"/>
      <c r="C180" s="17"/>
      <c r="D180" s="17"/>
      <c r="E180" s="112"/>
      <c r="F180" s="17"/>
      <c r="G180" s="17"/>
      <c r="H180" s="17"/>
      <c r="I180" s="17"/>
      <c r="J180" s="112"/>
      <c r="K180" s="17"/>
      <c r="L180" s="17"/>
      <c r="M180" s="17"/>
      <c r="N180" s="17"/>
      <c r="Y180" s="113"/>
      <c r="Z180" s="113"/>
      <c r="AA180" s="131"/>
      <c r="AB180" s="131"/>
      <c r="AC180" s="131"/>
      <c r="AD180" s="131"/>
      <c r="AE180" s="131"/>
    </row>
    <row r="181" spans="2:31" x14ac:dyDescent="0.25">
      <c r="B181" s="17"/>
      <c r="C181" s="17"/>
      <c r="D181" s="17"/>
      <c r="E181" s="112"/>
      <c r="F181" s="17"/>
      <c r="G181" s="17"/>
      <c r="H181" s="17"/>
      <c r="I181" s="17"/>
      <c r="J181" s="112"/>
      <c r="K181" s="17"/>
      <c r="L181" s="17"/>
      <c r="M181" s="17"/>
      <c r="N181" s="17"/>
      <c r="Y181" s="113"/>
      <c r="Z181" s="113"/>
      <c r="AA181" s="131"/>
      <c r="AB181" s="131"/>
      <c r="AC181" s="131"/>
      <c r="AD181" s="131"/>
      <c r="AE181" s="131"/>
    </row>
    <row r="182" spans="2:31" x14ac:dyDescent="0.25">
      <c r="B182" s="17"/>
      <c r="C182" s="17"/>
      <c r="D182" s="17"/>
      <c r="E182" s="112"/>
      <c r="F182" s="17"/>
      <c r="G182" s="17"/>
      <c r="H182" s="17"/>
      <c r="I182" s="17"/>
      <c r="J182" s="112"/>
      <c r="K182" s="17"/>
      <c r="L182" s="17"/>
      <c r="M182" s="17"/>
      <c r="N182" s="17"/>
      <c r="Y182" s="113"/>
      <c r="Z182" s="113"/>
      <c r="AA182" s="131"/>
      <c r="AB182" s="131"/>
      <c r="AC182" s="131"/>
      <c r="AD182" s="131"/>
      <c r="AE182" s="131"/>
    </row>
    <row r="183" spans="2:31" x14ac:dyDescent="0.25">
      <c r="B183" s="17"/>
      <c r="C183" s="17"/>
      <c r="D183" s="17"/>
      <c r="E183" s="112"/>
      <c r="F183" s="17"/>
      <c r="G183" s="17"/>
      <c r="H183" s="17"/>
      <c r="I183" s="17"/>
      <c r="J183" s="112"/>
      <c r="K183" s="17"/>
      <c r="L183" s="17"/>
      <c r="M183" s="17"/>
      <c r="N183" s="17"/>
      <c r="Y183" s="113"/>
      <c r="Z183" s="113"/>
      <c r="AA183" s="131"/>
      <c r="AB183" s="131"/>
      <c r="AC183" s="131"/>
      <c r="AD183" s="131"/>
      <c r="AE183" s="131"/>
    </row>
    <row r="184" spans="2:31" x14ac:dyDescent="0.25">
      <c r="B184" s="17"/>
      <c r="C184" s="17"/>
      <c r="D184" s="17"/>
      <c r="E184" s="112"/>
      <c r="F184" s="17"/>
      <c r="G184" s="17"/>
      <c r="H184" s="17"/>
      <c r="I184" s="17"/>
      <c r="J184" s="112"/>
      <c r="K184" s="17"/>
      <c r="L184" s="17"/>
      <c r="M184" s="17"/>
      <c r="N184" s="17"/>
      <c r="Y184" s="113"/>
      <c r="Z184" s="113"/>
      <c r="AA184" s="131"/>
      <c r="AB184" s="131"/>
      <c r="AC184" s="131"/>
      <c r="AD184" s="131"/>
      <c r="AE184" s="131"/>
    </row>
    <row r="185" spans="2:31" x14ac:dyDescent="0.25">
      <c r="B185" s="17"/>
      <c r="C185" s="17"/>
      <c r="D185" s="17"/>
      <c r="E185" s="112"/>
      <c r="F185" s="17"/>
      <c r="G185" s="17"/>
      <c r="H185" s="17"/>
      <c r="I185" s="17"/>
      <c r="J185" s="112"/>
      <c r="K185" s="17"/>
      <c r="L185" s="17"/>
      <c r="M185" s="17"/>
      <c r="N185" s="17"/>
      <c r="Y185" s="113"/>
      <c r="Z185" s="113"/>
      <c r="AA185" s="131"/>
      <c r="AB185" s="131"/>
      <c r="AC185" s="131"/>
      <c r="AD185" s="131"/>
      <c r="AE185" s="131"/>
    </row>
    <row r="186" spans="2:31" x14ac:dyDescent="0.25">
      <c r="B186" s="17"/>
      <c r="C186" s="17"/>
      <c r="D186" s="17"/>
      <c r="E186" s="112"/>
      <c r="F186" s="17"/>
      <c r="G186" s="17"/>
      <c r="H186" s="17"/>
      <c r="I186" s="17"/>
      <c r="J186" s="112"/>
      <c r="K186" s="17"/>
      <c r="L186" s="17"/>
      <c r="M186" s="17"/>
      <c r="N186" s="17"/>
      <c r="Y186" s="113"/>
      <c r="Z186" s="113"/>
      <c r="AA186" s="131"/>
      <c r="AB186" s="131"/>
      <c r="AC186" s="131"/>
      <c r="AD186" s="131"/>
      <c r="AE186" s="131"/>
    </row>
    <row r="187" spans="2:31" x14ac:dyDescent="0.25">
      <c r="B187" s="17"/>
      <c r="C187" s="17"/>
      <c r="D187" s="17"/>
      <c r="E187" s="112"/>
      <c r="F187" s="17"/>
      <c r="G187" s="17"/>
      <c r="H187" s="17"/>
      <c r="I187" s="17"/>
      <c r="J187" s="112"/>
      <c r="K187" s="17"/>
      <c r="L187" s="17"/>
      <c r="M187" s="17"/>
      <c r="N187" s="17"/>
      <c r="Y187" s="113"/>
      <c r="Z187" s="113"/>
      <c r="AA187" s="131"/>
      <c r="AB187" s="131"/>
      <c r="AC187" s="131"/>
      <c r="AD187" s="131"/>
      <c r="AE187" s="131"/>
    </row>
    <row r="188" spans="2:31" x14ac:dyDescent="0.25">
      <c r="B188" s="17"/>
      <c r="C188" s="17"/>
      <c r="D188" s="17"/>
      <c r="E188" s="112"/>
      <c r="F188" s="17"/>
      <c r="G188" s="17"/>
      <c r="H188" s="17"/>
      <c r="I188" s="17"/>
      <c r="J188" s="112"/>
      <c r="K188" s="17"/>
      <c r="L188" s="17"/>
      <c r="M188" s="17"/>
      <c r="N188" s="17"/>
      <c r="Y188" s="113"/>
      <c r="Z188" s="113"/>
      <c r="AA188" s="131"/>
      <c r="AB188" s="131"/>
      <c r="AC188" s="131"/>
      <c r="AD188" s="131"/>
      <c r="AE188" s="131"/>
    </row>
    <row r="189" spans="2:31" x14ac:dyDescent="0.25">
      <c r="B189" s="17"/>
      <c r="C189" s="17"/>
      <c r="D189" s="17"/>
      <c r="E189" s="112"/>
      <c r="F189" s="17"/>
      <c r="G189" s="17"/>
      <c r="H189" s="17"/>
      <c r="I189" s="17"/>
      <c r="J189" s="112"/>
      <c r="K189" s="17"/>
      <c r="L189" s="17"/>
      <c r="M189" s="17"/>
      <c r="N189" s="17"/>
      <c r="Y189" s="113"/>
      <c r="Z189" s="113"/>
      <c r="AA189" s="131"/>
      <c r="AB189" s="131"/>
      <c r="AC189" s="131"/>
      <c r="AD189" s="131"/>
      <c r="AE189" s="131"/>
    </row>
    <row r="190" spans="2:31" x14ac:dyDescent="0.25">
      <c r="B190" s="17"/>
      <c r="C190" s="17"/>
      <c r="D190" s="17"/>
      <c r="E190" s="112"/>
      <c r="F190" s="17"/>
      <c r="G190" s="17"/>
      <c r="H190" s="17"/>
      <c r="I190" s="17"/>
      <c r="J190" s="112"/>
      <c r="K190" s="17"/>
      <c r="L190" s="17"/>
      <c r="M190" s="17"/>
      <c r="N190" s="17"/>
      <c r="Y190" s="113"/>
      <c r="Z190" s="113"/>
      <c r="AA190" s="131"/>
      <c r="AB190" s="131"/>
      <c r="AC190" s="131"/>
      <c r="AD190" s="131"/>
      <c r="AE190" s="131"/>
    </row>
    <row r="191" spans="2:31" x14ac:dyDescent="0.25">
      <c r="B191" s="17"/>
      <c r="C191" s="17"/>
      <c r="D191" s="17"/>
      <c r="E191" s="112"/>
      <c r="F191" s="17"/>
      <c r="G191" s="17"/>
      <c r="H191" s="17"/>
      <c r="I191" s="17"/>
      <c r="J191" s="112"/>
      <c r="K191" s="17"/>
      <c r="L191" s="17"/>
      <c r="M191" s="17"/>
      <c r="N191" s="17"/>
      <c r="Y191" s="113"/>
      <c r="Z191" s="113"/>
      <c r="AA191" s="131"/>
      <c r="AB191" s="131"/>
      <c r="AC191" s="131"/>
      <c r="AD191" s="131"/>
      <c r="AE191" s="131"/>
    </row>
    <row r="192" spans="2:31" x14ac:dyDescent="0.25">
      <c r="B192" s="17"/>
      <c r="C192" s="17"/>
      <c r="D192" s="17"/>
      <c r="E192" s="112"/>
      <c r="F192" s="17"/>
      <c r="G192" s="17"/>
      <c r="H192" s="17"/>
      <c r="I192" s="17"/>
      <c r="J192" s="112"/>
      <c r="K192" s="17"/>
      <c r="L192" s="17"/>
      <c r="M192" s="17"/>
      <c r="N192" s="17"/>
      <c r="Y192" s="113"/>
      <c r="Z192" s="113"/>
      <c r="AA192" s="131"/>
      <c r="AB192" s="131"/>
      <c r="AC192" s="131"/>
      <c r="AD192" s="131"/>
      <c r="AE192" s="131"/>
    </row>
    <row r="193" spans="2:31" x14ac:dyDescent="0.25">
      <c r="B193" s="17"/>
      <c r="C193" s="17"/>
      <c r="D193" s="17"/>
      <c r="E193" s="112"/>
      <c r="F193" s="17"/>
      <c r="G193" s="17"/>
      <c r="H193" s="17"/>
      <c r="I193" s="17"/>
      <c r="J193" s="112"/>
      <c r="K193" s="17"/>
      <c r="L193" s="17"/>
      <c r="M193" s="17"/>
      <c r="N193" s="17"/>
      <c r="Y193" s="113"/>
      <c r="Z193" s="113"/>
      <c r="AA193" s="131"/>
      <c r="AB193" s="131"/>
      <c r="AC193" s="131"/>
      <c r="AD193" s="131"/>
      <c r="AE193" s="131"/>
    </row>
    <row r="194" spans="2:31" x14ac:dyDescent="0.25">
      <c r="B194" s="17"/>
      <c r="C194" s="17"/>
      <c r="D194" s="17"/>
      <c r="E194" s="112"/>
      <c r="F194" s="17"/>
      <c r="G194" s="17"/>
      <c r="H194" s="17"/>
      <c r="I194" s="17"/>
      <c r="J194" s="112"/>
      <c r="K194" s="17"/>
      <c r="L194" s="17"/>
      <c r="M194" s="17"/>
      <c r="N194" s="17"/>
      <c r="Y194" s="113"/>
      <c r="Z194" s="113"/>
      <c r="AA194" s="131"/>
      <c r="AB194" s="131"/>
      <c r="AC194" s="131"/>
      <c r="AD194" s="131"/>
      <c r="AE194" s="131"/>
    </row>
    <row r="195" spans="2:31" x14ac:dyDescent="0.25">
      <c r="B195" s="17"/>
      <c r="C195" s="17"/>
      <c r="D195" s="17"/>
      <c r="E195" s="112"/>
      <c r="F195" s="17"/>
      <c r="G195" s="17"/>
      <c r="H195" s="17"/>
      <c r="I195" s="17"/>
      <c r="J195" s="112"/>
      <c r="K195" s="17"/>
      <c r="L195" s="17"/>
      <c r="M195" s="17"/>
      <c r="N195" s="17"/>
      <c r="Y195" s="113"/>
      <c r="Z195" s="113"/>
      <c r="AA195" s="131"/>
      <c r="AB195" s="131"/>
      <c r="AC195" s="131"/>
      <c r="AD195" s="131"/>
      <c r="AE195" s="131"/>
    </row>
    <row r="196" spans="2:31" x14ac:dyDescent="0.25">
      <c r="B196" s="17"/>
      <c r="C196" s="17"/>
      <c r="D196" s="17"/>
      <c r="E196" s="112"/>
      <c r="F196" s="17"/>
      <c r="G196" s="17"/>
      <c r="H196" s="17"/>
      <c r="I196" s="17"/>
      <c r="J196" s="112"/>
      <c r="K196" s="17"/>
      <c r="L196" s="17"/>
      <c r="M196" s="17"/>
      <c r="N196" s="17"/>
      <c r="Y196" s="113"/>
      <c r="Z196" s="113"/>
      <c r="AA196" s="131"/>
      <c r="AB196" s="131"/>
      <c r="AC196" s="131"/>
      <c r="AD196" s="131"/>
      <c r="AE196" s="131"/>
    </row>
    <row r="197" spans="2:31" x14ac:dyDescent="0.25">
      <c r="B197" s="17"/>
      <c r="C197" s="17"/>
      <c r="D197" s="17"/>
      <c r="E197" s="112"/>
      <c r="F197" s="17"/>
      <c r="G197" s="17"/>
      <c r="H197" s="17"/>
      <c r="I197" s="17"/>
      <c r="J197" s="112"/>
      <c r="K197" s="17"/>
      <c r="L197" s="17"/>
      <c r="M197" s="17"/>
      <c r="N197" s="17"/>
      <c r="Y197" s="113"/>
      <c r="Z197" s="113"/>
      <c r="AA197" s="131"/>
      <c r="AB197" s="131"/>
      <c r="AC197" s="131"/>
      <c r="AD197" s="131"/>
      <c r="AE197" s="131"/>
    </row>
    <row r="198" spans="2:31" x14ac:dyDescent="0.25">
      <c r="B198" s="17"/>
      <c r="C198" s="17"/>
      <c r="D198" s="17"/>
      <c r="E198" s="112"/>
      <c r="F198" s="17"/>
      <c r="G198" s="17"/>
      <c r="H198" s="17"/>
      <c r="I198" s="17"/>
      <c r="J198" s="112"/>
      <c r="K198" s="17"/>
      <c r="L198" s="17"/>
      <c r="M198" s="17"/>
      <c r="N198" s="17"/>
      <c r="Y198" s="113"/>
      <c r="Z198" s="113"/>
      <c r="AA198" s="131"/>
      <c r="AB198" s="131"/>
      <c r="AC198" s="131"/>
      <c r="AD198" s="131"/>
      <c r="AE198" s="131"/>
    </row>
    <row r="199" spans="2:31" x14ac:dyDescent="0.25">
      <c r="B199" s="17"/>
      <c r="C199" s="17"/>
      <c r="D199" s="17"/>
      <c r="E199" s="112"/>
      <c r="F199" s="17"/>
      <c r="G199" s="17"/>
      <c r="H199" s="17"/>
      <c r="I199" s="17"/>
      <c r="J199" s="112"/>
      <c r="K199" s="17"/>
      <c r="L199" s="17"/>
      <c r="M199" s="17"/>
      <c r="N199" s="17"/>
      <c r="Y199" s="113"/>
      <c r="Z199" s="113"/>
      <c r="AA199" s="131"/>
      <c r="AB199" s="131"/>
      <c r="AC199" s="131"/>
      <c r="AD199" s="131"/>
      <c r="AE199" s="131"/>
    </row>
    <row r="200" spans="2:31" x14ac:dyDescent="0.25">
      <c r="B200" s="17"/>
      <c r="C200" s="17"/>
      <c r="D200" s="17"/>
      <c r="E200" s="112"/>
      <c r="F200" s="17"/>
      <c r="G200" s="17"/>
      <c r="H200" s="17"/>
      <c r="I200" s="17"/>
      <c r="J200" s="112"/>
      <c r="K200" s="17"/>
      <c r="L200" s="17"/>
      <c r="M200" s="17"/>
      <c r="N200" s="17"/>
      <c r="Y200" s="113"/>
      <c r="Z200" s="113"/>
      <c r="AA200" s="131"/>
      <c r="AB200" s="131"/>
      <c r="AC200" s="131"/>
      <c r="AD200" s="131"/>
      <c r="AE200" s="131"/>
    </row>
    <row r="201" spans="2:31" x14ac:dyDescent="0.25">
      <c r="B201" s="17"/>
      <c r="C201" s="17"/>
      <c r="D201" s="17"/>
      <c r="E201" s="112"/>
      <c r="F201" s="17"/>
      <c r="G201" s="17"/>
      <c r="H201" s="17"/>
      <c r="I201" s="17"/>
      <c r="J201" s="112"/>
      <c r="K201" s="17"/>
      <c r="L201" s="17"/>
      <c r="M201" s="17"/>
      <c r="N201" s="17"/>
      <c r="Y201" s="113"/>
      <c r="Z201" s="113"/>
      <c r="AA201" s="131"/>
      <c r="AB201" s="131"/>
      <c r="AC201" s="131"/>
      <c r="AD201" s="131"/>
      <c r="AE201" s="131"/>
    </row>
    <row r="202" spans="2:31" x14ac:dyDescent="0.25">
      <c r="B202" s="17"/>
      <c r="C202" s="17"/>
      <c r="D202" s="17"/>
      <c r="E202" s="112"/>
      <c r="F202" s="17"/>
      <c r="G202" s="17"/>
      <c r="H202" s="17"/>
      <c r="I202" s="17"/>
      <c r="J202" s="112"/>
      <c r="K202" s="17"/>
      <c r="L202" s="17"/>
      <c r="M202" s="17"/>
      <c r="N202" s="17"/>
      <c r="Y202" s="113"/>
      <c r="Z202" s="113"/>
      <c r="AA202" s="131"/>
      <c r="AB202" s="131"/>
      <c r="AC202" s="131"/>
      <c r="AD202" s="131"/>
      <c r="AE202" s="131"/>
    </row>
    <row r="203" spans="2:31" x14ac:dyDescent="0.25">
      <c r="B203" s="17"/>
      <c r="C203" s="17"/>
      <c r="D203" s="17"/>
      <c r="E203" s="112"/>
      <c r="F203" s="17"/>
      <c r="G203" s="17"/>
      <c r="H203" s="17"/>
      <c r="I203" s="17"/>
      <c r="J203" s="112"/>
      <c r="K203" s="17"/>
      <c r="L203" s="17"/>
      <c r="M203" s="17"/>
      <c r="N203" s="17"/>
      <c r="Y203" s="113"/>
      <c r="Z203" s="113"/>
      <c r="AA203" s="131"/>
      <c r="AB203" s="131"/>
      <c r="AC203" s="131"/>
      <c r="AD203" s="131"/>
      <c r="AE203" s="131"/>
    </row>
    <row r="204" spans="2:31" x14ac:dyDescent="0.25">
      <c r="B204" s="17"/>
      <c r="C204" s="17"/>
      <c r="D204" s="17"/>
      <c r="E204" s="112"/>
      <c r="F204" s="17"/>
      <c r="G204" s="17"/>
      <c r="H204" s="17"/>
      <c r="I204" s="17"/>
      <c r="J204" s="112"/>
      <c r="K204" s="17"/>
      <c r="L204" s="17"/>
      <c r="M204" s="17"/>
      <c r="N204" s="17"/>
      <c r="Y204" s="113"/>
      <c r="Z204" s="113"/>
      <c r="AA204" s="131"/>
      <c r="AB204" s="131"/>
      <c r="AC204" s="131"/>
      <c r="AD204" s="131"/>
      <c r="AE204" s="131"/>
    </row>
    <row r="205" spans="2:31" x14ac:dyDescent="0.25">
      <c r="B205" s="17"/>
      <c r="C205" s="17"/>
      <c r="D205" s="17"/>
      <c r="E205" s="112"/>
      <c r="F205" s="17"/>
      <c r="G205" s="17"/>
      <c r="H205" s="17"/>
      <c r="I205" s="17"/>
      <c r="J205" s="112"/>
      <c r="K205" s="17"/>
      <c r="L205" s="17"/>
      <c r="M205" s="17"/>
      <c r="N205" s="17"/>
      <c r="Y205" s="113"/>
      <c r="Z205" s="113"/>
      <c r="AA205" s="131"/>
      <c r="AB205" s="131"/>
      <c r="AC205" s="131"/>
      <c r="AD205" s="131"/>
      <c r="AE205" s="131"/>
    </row>
    <row r="206" spans="2:31" x14ac:dyDescent="0.25">
      <c r="B206" s="17"/>
      <c r="C206" s="17"/>
      <c r="D206" s="17"/>
      <c r="E206" s="112"/>
      <c r="F206" s="17"/>
      <c r="G206" s="17"/>
      <c r="H206" s="17"/>
      <c r="I206" s="17"/>
      <c r="J206" s="112"/>
      <c r="K206" s="17"/>
      <c r="L206" s="17"/>
      <c r="M206" s="17"/>
      <c r="N206" s="17"/>
      <c r="Y206" s="113"/>
      <c r="Z206" s="113"/>
      <c r="AA206" s="131"/>
      <c r="AB206" s="131"/>
      <c r="AC206" s="131"/>
      <c r="AD206" s="131"/>
      <c r="AE206" s="131"/>
    </row>
    <row r="207" spans="2:31" x14ac:dyDescent="0.25">
      <c r="B207" s="17"/>
      <c r="C207" s="17"/>
      <c r="D207" s="17"/>
      <c r="E207" s="112"/>
      <c r="F207" s="17"/>
      <c r="G207" s="17"/>
      <c r="H207" s="17"/>
      <c r="I207" s="17"/>
      <c r="J207" s="112"/>
      <c r="K207" s="17"/>
      <c r="L207" s="17"/>
      <c r="M207" s="17"/>
      <c r="N207" s="17"/>
      <c r="Y207" s="113"/>
      <c r="Z207" s="113"/>
      <c r="AA207" s="131"/>
      <c r="AB207" s="131"/>
      <c r="AC207" s="131"/>
      <c r="AD207" s="131"/>
      <c r="AE207" s="131"/>
    </row>
    <row r="208" spans="2:31" x14ac:dyDescent="0.25">
      <c r="B208" s="17"/>
      <c r="C208" s="17"/>
      <c r="D208" s="17"/>
      <c r="E208" s="112"/>
      <c r="F208" s="17"/>
      <c r="G208" s="17"/>
      <c r="H208" s="17"/>
      <c r="I208" s="17"/>
      <c r="J208" s="112"/>
      <c r="K208" s="17"/>
      <c r="L208" s="17"/>
      <c r="M208" s="17"/>
      <c r="N208" s="17"/>
      <c r="Y208" s="113"/>
      <c r="Z208" s="113"/>
      <c r="AA208" s="131"/>
      <c r="AB208" s="131"/>
      <c r="AC208" s="131"/>
      <c r="AD208" s="131"/>
      <c r="AE208" s="131"/>
    </row>
    <row r="209" spans="2:31" x14ac:dyDescent="0.25">
      <c r="B209" s="17"/>
      <c r="C209" s="17"/>
      <c r="D209" s="17"/>
      <c r="E209" s="112"/>
      <c r="F209" s="17"/>
      <c r="G209" s="17"/>
      <c r="H209" s="17"/>
      <c r="I209" s="17"/>
      <c r="J209" s="112"/>
      <c r="K209" s="17"/>
      <c r="L209" s="17"/>
      <c r="M209" s="17"/>
      <c r="N209" s="17"/>
      <c r="Y209" s="113"/>
      <c r="Z209" s="113"/>
      <c r="AA209" s="131"/>
      <c r="AB209" s="131"/>
      <c r="AC209" s="131"/>
      <c r="AD209" s="131"/>
      <c r="AE209" s="131"/>
    </row>
    <row r="210" spans="2:31" x14ac:dyDescent="0.25">
      <c r="B210" s="17"/>
      <c r="C210" s="17"/>
      <c r="D210" s="17"/>
      <c r="E210" s="112"/>
      <c r="F210" s="17"/>
      <c r="G210" s="17"/>
      <c r="H210" s="17"/>
      <c r="I210" s="17"/>
      <c r="J210" s="112"/>
      <c r="K210" s="17"/>
      <c r="L210" s="17"/>
      <c r="M210" s="17"/>
      <c r="N210" s="17"/>
      <c r="Y210" s="113"/>
      <c r="Z210" s="113"/>
      <c r="AA210" s="131"/>
      <c r="AB210" s="131"/>
      <c r="AC210" s="131"/>
      <c r="AD210" s="131"/>
      <c r="AE210" s="131"/>
    </row>
    <row r="211" spans="2:31" x14ac:dyDescent="0.25">
      <c r="B211" s="17"/>
      <c r="C211" s="17"/>
      <c r="D211" s="17"/>
      <c r="E211" s="112"/>
      <c r="F211" s="17"/>
      <c r="G211" s="17"/>
      <c r="H211" s="17"/>
      <c r="I211" s="17"/>
      <c r="J211" s="112"/>
      <c r="K211" s="17"/>
      <c r="L211" s="17"/>
      <c r="M211" s="17"/>
      <c r="N211" s="17"/>
      <c r="Y211" s="113"/>
      <c r="Z211" s="113"/>
      <c r="AA211" s="131"/>
      <c r="AB211" s="131"/>
      <c r="AC211" s="131"/>
      <c r="AD211" s="131"/>
      <c r="AE211" s="131"/>
    </row>
    <row r="212" spans="2:31" x14ac:dyDescent="0.25">
      <c r="B212" s="17"/>
      <c r="C212" s="17"/>
      <c r="D212" s="17"/>
      <c r="E212" s="112"/>
      <c r="F212" s="17"/>
      <c r="G212" s="17"/>
      <c r="H212" s="17"/>
      <c r="I212" s="17"/>
      <c r="J212" s="112"/>
      <c r="K212" s="17"/>
      <c r="L212" s="17"/>
      <c r="M212" s="17"/>
      <c r="N212" s="17"/>
      <c r="Y212" s="113"/>
      <c r="Z212" s="113"/>
      <c r="AA212" s="131"/>
      <c r="AB212" s="131"/>
      <c r="AC212" s="131"/>
      <c r="AD212" s="131"/>
      <c r="AE212" s="131"/>
    </row>
    <row r="213" spans="2:31" x14ac:dyDescent="0.25">
      <c r="B213" s="17"/>
      <c r="C213" s="17"/>
      <c r="D213" s="17"/>
      <c r="E213" s="112"/>
      <c r="F213" s="17"/>
      <c r="G213" s="17"/>
      <c r="H213" s="17"/>
      <c r="I213" s="17"/>
      <c r="J213" s="112"/>
      <c r="K213" s="17"/>
      <c r="L213" s="17"/>
      <c r="M213" s="17"/>
      <c r="N213" s="17"/>
      <c r="Y213" s="113"/>
      <c r="Z213" s="113"/>
      <c r="AA213" s="131"/>
      <c r="AB213" s="131"/>
      <c r="AC213" s="131"/>
      <c r="AD213" s="131"/>
      <c r="AE213" s="131"/>
    </row>
    <row r="214" spans="2:31" x14ac:dyDescent="0.25">
      <c r="B214" s="17"/>
      <c r="C214" s="17"/>
      <c r="D214" s="17"/>
      <c r="E214" s="112"/>
      <c r="F214" s="17"/>
      <c r="G214" s="17"/>
      <c r="H214" s="17"/>
      <c r="I214" s="17"/>
      <c r="J214" s="112"/>
      <c r="K214" s="17"/>
      <c r="L214" s="17"/>
      <c r="M214" s="17"/>
      <c r="N214" s="17"/>
      <c r="Y214" s="113"/>
      <c r="Z214" s="113"/>
      <c r="AA214" s="131"/>
      <c r="AB214" s="131"/>
      <c r="AC214" s="131"/>
      <c r="AD214" s="131"/>
      <c r="AE214" s="131"/>
    </row>
    <row r="215" spans="2:31" x14ac:dyDescent="0.25">
      <c r="B215" s="17"/>
      <c r="C215" s="17"/>
      <c r="D215" s="17"/>
      <c r="E215" s="112"/>
      <c r="F215" s="17"/>
      <c r="G215" s="17"/>
      <c r="H215" s="17"/>
      <c r="I215" s="17"/>
      <c r="J215" s="112"/>
      <c r="K215" s="17"/>
      <c r="L215" s="17"/>
      <c r="M215" s="17"/>
      <c r="N215" s="17"/>
      <c r="Y215" s="113"/>
      <c r="Z215" s="113"/>
      <c r="AA215" s="131"/>
      <c r="AB215" s="131"/>
      <c r="AC215" s="131"/>
      <c r="AD215" s="131"/>
      <c r="AE215" s="131"/>
    </row>
    <row r="216" spans="2:31" x14ac:dyDescent="0.25">
      <c r="B216" s="17"/>
      <c r="C216" s="17"/>
      <c r="D216" s="17"/>
      <c r="E216" s="112"/>
      <c r="F216" s="17"/>
      <c r="G216" s="17"/>
      <c r="H216" s="17"/>
      <c r="I216" s="17"/>
      <c r="J216" s="112"/>
      <c r="K216" s="17"/>
      <c r="L216" s="17"/>
      <c r="M216" s="17"/>
      <c r="N216" s="17"/>
      <c r="Y216" s="113"/>
      <c r="Z216" s="113"/>
      <c r="AA216" s="131"/>
      <c r="AB216" s="131"/>
      <c r="AC216" s="131"/>
      <c r="AD216" s="131"/>
      <c r="AE216" s="131"/>
    </row>
    <row r="217" spans="2:31" x14ac:dyDescent="0.25">
      <c r="B217" s="17"/>
      <c r="C217" s="17"/>
      <c r="D217" s="17"/>
      <c r="E217" s="112"/>
      <c r="F217" s="17"/>
      <c r="G217" s="17"/>
      <c r="H217" s="17"/>
      <c r="I217" s="17"/>
      <c r="J217" s="112"/>
      <c r="K217" s="17"/>
      <c r="L217" s="17"/>
      <c r="M217" s="17"/>
      <c r="N217" s="17"/>
      <c r="Y217" s="113"/>
      <c r="Z217" s="113"/>
      <c r="AA217" s="131"/>
      <c r="AB217" s="131"/>
      <c r="AC217" s="131"/>
      <c r="AD217" s="131"/>
      <c r="AE217" s="131"/>
    </row>
    <row r="218" spans="2:31" x14ac:dyDescent="0.25">
      <c r="B218" s="17"/>
      <c r="C218" s="17"/>
      <c r="D218" s="17"/>
      <c r="E218" s="112"/>
      <c r="F218" s="17"/>
      <c r="G218" s="17"/>
      <c r="H218" s="17"/>
      <c r="I218" s="17"/>
      <c r="J218" s="112"/>
      <c r="K218" s="17"/>
      <c r="L218" s="17"/>
      <c r="M218" s="17"/>
      <c r="N218" s="17"/>
      <c r="Y218" s="113"/>
      <c r="Z218" s="113"/>
      <c r="AA218" s="131"/>
      <c r="AB218" s="131"/>
      <c r="AC218" s="131"/>
      <c r="AD218" s="131"/>
      <c r="AE218" s="131"/>
    </row>
    <row r="219" spans="2:31" x14ac:dyDescent="0.25">
      <c r="B219" s="17"/>
      <c r="C219" s="17"/>
      <c r="D219" s="17"/>
      <c r="E219" s="112"/>
      <c r="F219" s="17"/>
      <c r="G219" s="17"/>
      <c r="H219" s="17"/>
      <c r="I219" s="17"/>
      <c r="J219" s="112"/>
      <c r="K219" s="17"/>
      <c r="L219" s="17"/>
      <c r="M219" s="17"/>
      <c r="N219" s="17"/>
      <c r="Y219" s="113"/>
      <c r="Z219" s="113"/>
      <c r="AA219" s="131"/>
      <c r="AB219" s="131"/>
      <c r="AC219" s="131"/>
      <c r="AD219" s="131"/>
      <c r="AE219" s="131"/>
    </row>
    <row r="220" spans="2:31" x14ac:dyDescent="0.25">
      <c r="B220" s="17"/>
      <c r="C220" s="17"/>
      <c r="D220" s="17"/>
      <c r="E220" s="112"/>
      <c r="F220" s="17"/>
      <c r="G220" s="17"/>
      <c r="H220" s="17"/>
      <c r="I220" s="17"/>
      <c r="J220" s="112"/>
      <c r="K220" s="17"/>
      <c r="L220" s="17"/>
      <c r="M220" s="17"/>
      <c r="N220" s="17"/>
      <c r="Y220" s="113"/>
      <c r="Z220" s="113"/>
      <c r="AA220" s="131"/>
      <c r="AB220" s="131"/>
      <c r="AC220" s="131"/>
      <c r="AD220" s="131"/>
      <c r="AE220" s="131"/>
    </row>
    <row r="221" spans="2:31" x14ac:dyDescent="0.25">
      <c r="B221" s="17"/>
      <c r="C221" s="17"/>
      <c r="D221" s="17"/>
      <c r="E221" s="112"/>
      <c r="F221" s="17"/>
      <c r="G221" s="17"/>
      <c r="H221" s="17"/>
      <c r="I221" s="17"/>
      <c r="J221" s="112"/>
      <c r="K221" s="17"/>
      <c r="L221" s="17"/>
      <c r="M221" s="17"/>
      <c r="N221" s="17"/>
      <c r="Y221" s="113"/>
      <c r="Z221" s="113"/>
      <c r="AA221" s="131"/>
      <c r="AB221" s="131"/>
      <c r="AC221" s="131"/>
      <c r="AD221" s="131"/>
      <c r="AE221" s="131"/>
    </row>
    <row r="222" spans="2:31" x14ac:dyDescent="0.25">
      <c r="B222" s="17"/>
      <c r="C222" s="17"/>
      <c r="D222" s="17"/>
      <c r="E222" s="112"/>
      <c r="F222" s="17"/>
      <c r="G222" s="17"/>
      <c r="H222" s="17"/>
      <c r="I222" s="17"/>
      <c r="J222" s="112"/>
      <c r="K222" s="17"/>
      <c r="L222" s="17"/>
      <c r="M222" s="17"/>
      <c r="N222" s="17"/>
      <c r="Y222" s="113"/>
      <c r="Z222" s="113"/>
      <c r="AA222" s="131"/>
      <c r="AB222" s="131"/>
      <c r="AC222" s="131"/>
      <c r="AD222" s="131"/>
      <c r="AE222" s="131"/>
    </row>
    <row r="223" spans="2:31" x14ac:dyDescent="0.25">
      <c r="B223" s="17"/>
      <c r="C223" s="17"/>
      <c r="D223" s="17"/>
      <c r="E223" s="112"/>
      <c r="F223" s="17"/>
      <c r="G223" s="17"/>
      <c r="H223" s="17"/>
      <c r="I223" s="17"/>
      <c r="J223" s="112"/>
      <c r="K223" s="17"/>
      <c r="L223" s="17"/>
      <c r="M223" s="17"/>
      <c r="N223" s="17"/>
      <c r="Y223" s="113"/>
      <c r="Z223" s="113"/>
      <c r="AA223" s="131"/>
      <c r="AB223" s="131"/>
      <c r="AC223" s="131"/>
      <c r="AD223" s="131"/>
      <c r="AE223" s="131"/>
    </row>
    <row r="224" spans="2:31" x14ac:dyDescent="0.25">
      <c r="B224" s="17"/>
      <c r="C224" s="17"/>
      <c r="D224" s="17"/>
      <c r="E224" s="112"/>
      <c r="F224" s="17"/>
      <c r="G224" s="17"/>
      <c r="H224" s="17"/>
      <c r="I224" s="17"/>
      <c r="J224" s="112"/>
      <c r="K224" s="17"/>
      <c r="L224" s="17"/>
      <c r="M224" s="17"/>
      <c r="N224" s="17"/>
      <c r="Y224" s="113"/>
      <c r="Z224" s="113"/>
      <c r="AA224" s="131"/>
      <c r="AB224" s="131"/>
      <c r="AC224" s="131"/>
      <c r="AD224" s="131"/>
      <c r="AE224" s="131"/>
    </row>
    <row r="225" spans="2:31" x14ac:dyDescent="0.25">
      <c r="B225" s="17"/>
      <c r="C225" s="17"/>
      <c r="D225" s="17"/>
      <c r="E225" s="112"/>
      <c r="F225" s="17"/>
      <c r="G225" s="17"/>
      <c r="H225" s="17"/>
      <c r="I225" s="17"/>
      <c r="J225" s="112"/>
      <c r="K225" s="17"/>
      <c r="L225" s="17"/>
      <c r="M225" s="17"/>
      <c r="N225" s="17"/>
      <c r="Y225" s="113"/>
      <c r="Z225" s="113"/>
      <c r="AA225" s="131"/>
      <c r="AB225" s="131"/>
      <c r="AC225" s="131"/>
      <c r="AD225" s="131"/>
      <c r="AE225" s="131"/>
    </row>
    <row r="226" spans="2:31" x14ac:dyDescent="0.25">
      <c r="B226" s="17"/>
      <c r="C226" s="17"/>
      <c r="D226" s="17"/>
      <c r="E226" s="112"/>
      <c r="F226" s="17"/>
      <c r="G226" s="17"/>
      <c r="H226" s="17"/>
      <c r="I226" s="17"/>
      <c r="J226" s="112"/>
      <c r="K226" s="17"/>
      <c r="L226" s="17"/>
      <c r="M226" s="17"/>
      <c r="N226" s="17"/>
      <c r="Y226" s="113"/>
      <c r="Z226" s="113"/>
      <c r="AA226" s="131"/>
      <c r="AB226" s="131"/>
      <c r="AC226" s="131"/>
      <c r="AD226" s="131"/>
      <c r="AE226" s="131"/>
    </row>
    <row r="227" spans="2:31" x14ac:dyDescent="0.25">
      <c r="B227" s="17"/>
      <c r="C227" s="17"/>
      <c r="D227" s="17"/>
      <c r="E227" s="112"/>
      <c r="F227" s="17"/>
      <c r="G227" s="17"/>
      <c r="H227" s="17"/>
      <c r="I227" s="17"/>
      <c r="J227" s="112"/>
      <c r="K227" s="17"/>
      <c r="L227" s="17"/>
      <c r="M227" s="17"/>
      <c r="N227" s="17"/>
      <c r="Y227" s="113"/>
      <c r="Z227" s="113"/>
      <c r="AA227" s="131"/>
      <c r="AB227" s="131"/>
      <c r="AC227" s="131"/>
      <c r="AD227" s="131"/>
      <c r="AE227" s="131"/>
    </row>
    <row r="228" spans="2:31" x14ac:dyDescent="0.25">
      <c r="B228" s="17"/>
      <c r="C228" s="17"/>
      <c r="D228" s="17"/>
      <c r="E228" s="112"/>
      <c r="F228" s="17"/>
      <c r="G228" s="17"/>
      <c r="H228" s="17"/>
      <c r="I228" s="17"/>
      <c r="J228" s="112"/>
      <c r="K228" s="17"/>
      <c r="L228" s="17"/>
      <c r="M228" s="17"/>
      <c r="N228" s="17"/>
      <c r="Y228" s="113"/>
      <c r="Z228" s="113"/>
      <c r="AA228" s="131"/>
      <c r="AB228" s="131"/>
      <c r="AC228" s="131"/>
      <c r="AD228" s="131"/>
      <c r="AE228" s="131"/>
    </row>
    <row r="229" spans="2:31" x14ac:dyDescent="0.25">
      <c r="B229" s="17"/>
      <c r="C229" s="17"/>
      <c r="D229" s="17"/>
      <c r="E229" s="112"/>
      <c r="F229" s="17"/>
      <c r="G229" s="17"/>
      <c r="H229" s="17"/>
      <c r="I229" s="17"/>
      <c r="J229" s="112"/>
      <c r="K229" s="17"/>
      <c r="L229" s="17"/>
      <c r="M229" s="17"/>
      <c r="N229" s="17"/>
      <c r="Y229" s="113"/>
      <c r="Z229" s="113"/>
      <c r="AA229" s="131"/>
      <c r="AB229" s="131"/>
      <c r="AC229" s="131"/>
      <c r="AD229" s="131"/>
      <c r="AE229" s="131"/>
    </row>
    <row r="230" spans="2:31" x14ac:dyDescent="0.25">
      <c r="B230" s="17"/>
      <c r="C230" s="17"/>
      <c r="D230" s="17"/>
      <c r="E230" s="112"/>
      <c r="F230" s="17"/>
      <c r="G230" s="17"/>
      <c r="H230" s="17"/>
      <c r="I230" s="17"/>
      <c r="J230" s="112"/>
      <c r="K230" s="17"/>
      <c r="L230" s="17"/>
      <c r="M230" s="17"/>
      <c r="N230" s="17"/>
      <c r="Y230" s="113"/>
      <c r="Z230" s="113"/>
      <c r="AA230" s="131"/>
      <c r="AB230" s="131"/>
      <c r="AC230" s="131"/>
      <c r="AD230" s="131"/>
      <c r="AE230" s="131"/>
    </row>
    <row r="231" spans="2:31" x14ac:dyDescent="0.25">
      <c r="B231" s="17"/>
      <c r="C231" s="17"/>
      <c r="D231" s="17"/>
      <c r="E231" s="112"/>
      <c r="F231" s="17"/>
      <c r="G231" s="17"/>
      <c r="H231" s="17"/>
      <c r="I231" s="17"/>
      <c r="J231" s="112"/>
      <c r="K231" s="17"/>
      <c r="L231" s="17"/>
      <c r="M231" s="17"/>
      <c r="N231" s="17"/>
      <c r="Y231" s="113"/>
      <c r="Z231" s="113"/>
      <c r="AA231" s="131"/>
      <c r="AB231" s="131"/>
      <c r="AC231" s="131"/>
      <c r="AD231" s="131"/>
      <c r="AE231" s="131"/>
    </row>
    <row r="232" spans="2:31" x14ac:dyDescent="0.25">
      <c r="B232" s="17"/>
      <c r="C232" s="17"/>
      <c r="D232" s="17"/>
      <c r="E232" s="112"/>
      <c r="F232" s="17"/>
      <c r="G232" s="17"/>
      <c r="H232" s="17"/>
      <c r="I232" s="17"/>
      <c r="J232" s="112"/>
      <c r="K232" s="17"/>
      <c r="L232" s="17"/>
      <c r="M232" s="17"/>
      <c r="N232" s="17"/>
      <c r="Y232" s="113"/>
      <c r="Z232" s="113"/>
      <c r="AA232" s="131"/>
      <c r="AB232" s="131"/>
      <c r="AC232" s="131"/>
      <c r="AD232" s="131"/>
      <c r="AE232" s="131"/>
    </row>
    <row r="233" spans="2:31" x14ac:dyDescent="0.25">
      <c r="B233" s="17"/>
      <c r="C233" s="17"/>
      <c r="D233" s="17"/>
      <c r="E233" s="112"/>
      <c r="F233" s="17"/>
      <c r="G233" s="17"/>
      <c r="H233" s="17"/>
      <c r="I233" s="17"/>
      <c r="J233" s="112"/>
      <c r="K233" s="17"/>
      <c r="L233" s="17"/>
      <c r="M233" s="17"/>
      <c r="N233" s="17"/>
      <c r="Y233" s="113"/>
      <c r="Z233" s="113"/>
      <c r="AA233" s="131"/>
      <c r="AB233" s="131"/>
      <c r="AC233" s="131"/>
      <c r="AD233" s="131"/>
      <c r="AE233" s="131"/>
    </row>
    <row r="234" spans="2:31" x14ac:dyDescent="0.25">
      <c r="B234" s="17"/>
      <c r="C234" s="17"/>
      <c r="D234" s="17"/>
      <c r="E234" s="112"/>
      <c r="F234" s="17"/>
      <c r="G234" s="17"/>
      <c r="H234" s="17"/>
      <c r="I234" s="17"/>
      <c r="J234" s="112"/>
      <c r="K234" s="17"/>
      <c r="L234" s="17"/>
      <c r="M234" s="17"/>
      <c r="N234" s="17"/>
      <c r="Y234" s="113"/>
      <c r="Z234" s="113"/>
      <c r="AA234" s="131"/>
      <c r="AB234" s="131"/>
      <c r="AC234" s="131"/>
      <c r="AD234" s="131"/>
      <c r="AE234" s="131"/>
    </row>
    <row r="235" spans="2:31" x14ac:dyDescent="0.25">
      <c r="B235" s="17"/>
      <c r="C235" s="17"/>
      <c r="D235" s="17"/>
      <c r="E235" s="112"/>
      <c r="F235" s="17"/>
      <c r="G235" s="17"/>
      <c r="H235" s="17"/>
      <c r="I235" s="17"/>
      <c r="J235" s="112"/>
      <c r="K235" s="17"/>
      <c r="L235" s="17"/>
      <c r="M235" s="17"/>
      <c r="N235" s="17"/>
      <c r="Y235" s="113"/>
      <c r="Z235" s="113"/>
      <c r="AA235" s="131"/>
      <c r="AB235" s="131"/>
      <c r="AC235" s="131"/>
      <c r="AD235" s="131"/>
      <c r="AE235" s="131"/>
    </row>
    <row r="236" spans="2:31" x14ac:dyDescent="0.25">
      <c r="B236" s="17"/>
      <c r="C236" s="17"/>
      <c r="D236" s="17"/>
      <c r="E236" s="112"/>
      <c r="F236" s="17"/>
      <c r="G236" s="17"/>
      <c r="H236" s="17"/>
      <c r="I236" s="17"/>
      <c r="J236" s="112"/>
      <c r="K236" s="17"/>
      <c r="L236" s="17"/>
      <c r="M236" s="17"/>
      <c r="N236" s="17"/>
      <c r="Y236" s="113"/>
      <c r="Z236" s="113"/>
      <c r="AA236" s="131"/>
      <c r="AB236" s="131"/>
      <c r="AC236" s="131"/>
      <c r="AD236" s="131"/>
      <c r="AE236" s="131"/>
    </row>
    <row r="237" spans="2:31" x14ac:dyDescent="0.25">
      <c r="B237" s="17"/>
      <c r="C237" s="17"/>
      <c r="D237" s="17"/>
      <c r="E237" s="112"/>
      <c r="F237" s="17"/>
      <c r="G237" s="17"/>
      <c r="H237" s="17"/>
      <c r="I237" s="17"/>
      <c r="J237" s="112"/>
      <c r="K237" s="17"/>
      <c r="L237" s="17"/>
      <c r="M237" s="17"/>
      <c r="N237" s="17"/>
      <c r="Y237" s="113"/>
      <c r="Z237" s="113"/>
      <c r="AA237" s="131"/>
      <c r="AB237" s="131"/>
      <c r="AC237" s="131"/>
      <c r="AD237" s="131"/>
      <c r="AE237" s="131"/>
    </row>
    <row r="238" spans="2:31" x14ac:dyDescent="0.25">
      <c r="B238" s="17"/>
      <c r="C238" s="17"/>
      <c r="D238" s="17"/>
      <c r="E238" s="112"/>
      <c r="F238" s="17"/>
      <c r="G238" s="17"/>
      <c r="H238" s="17"/>
      <c r="I238" s="17"/>
      <c r="J238" s="112"/>
      <c r="K238" s="17"/>
      <c r="L238" s="17"/>
      <c r="M238" s="17"/>
      <c r="N238" s="17"/>
      <c r="Y238" s="113"/>
      <c r="Z238" s="113"/>
      <c r="AA238" s="131"/>
      <c r="AB238" s="131"/>
      <c r="AC238" s="131"/>
      <c r="AD238" s="131"/>
      <c r="AE238" s="131"/>
    </row>
    <row r="239" spans="2:31" x14ac:dyDescent="0.25">
      <c r="B239" s="17"/>
      <c r="C239" s="17"/>
      <c r="D239" s="17"/>
      <c r="E239" s="112"/>
      <c r="F239" s="17"/>
      <c r="G239" s="17"/>
      <c r="H239" s="17"/>
      <c r="I239" s="17"/>
      <c r="J239" s="112"/>
      <c r="K239" s="17"/>
      <c r="L239" s="17"/>
      <c r="M239" s="17"/>
      <c r="N239" s="17"/>
      <c r="Y239" s="113"/>
      <c r="Z239" s="113"/>
      <c r="AA239" s="131"/>
      <c r="AB239" s="131"/>
      <c r="AC239" s="131"/>
      <c r="AD239" s="131"/>
      <c r="AE239" s="131"/>
    </row>
    <row r="240" spans="2:31" x14ac:dyDescent="0.25">
      <c r="B240" s="17"/>
      <c r="C240" s="17"/>
      <c r="D240" s="17"/>
      <c r="E240" s="112"/>
      <c r="F240" s="17"/>
      <c r="G240" s="17"/>
      <c r="H240" s="17"/>
      <c r="I240" s="17"/>
      <c r="J240" s="112"/>
      <c r="K240" s="17"/>
      <c r="L240" s="17"/>
      <c r="M240" s="17"/>
      <c r="N240" s="17"/>
      <c r="Y240" s="113"/>
      <c r="Z240" s="113"/>
      <c r="AA240" s="131"/>
      <c r="AB240" s="131"/>
      <c r="AC240" s="131"/>
      <c r="AD240" s="131"/>
      <c r="AE240" s="131"/>
    </row>
    <row r="241" spans="2:31" x14ac:dyDescent="0.25">
      <c r="B241" s="17"/>
      <c r="C241" s="17"/>
      <c r="D241" s="17"/>
      <c r="E241" s="112"/>
      <c r="F241" s="17"/>
      <c r="G241" s="17"/>
      <c r="H241" s="17"/>
      <c r="I241" s="17"/>
      <c r="J241" s="112"/>
      <c r="K241" s="17"/>
      <c r="L241" s="17"/>
      <c r="M241" s="17"/>
      <c r="N241" s="17"/>
      <c r="Y241" s="113"/>
      <c r="Z241" s="113"/>
      <c r="AA241" s="131"/>
      <c r="AB241" s="131"/>
      <c r="AC241" s="131"/>
      <c r="AD241" s="131"/>
      <c r="AE241" s="131"/>
    </row>
    <row r="242" spans="2:31" x14ac:dyDescent="0.25">
      <c r="B242" s="17"/>
      <c r="C242" s="17"/>
      <c r="D242" s="17"/>
      <c r="E242" s="112"/>
      <c r="F242" s="17"/>
      <c r="G242" s="17"/>
      <c r="H242" s="17"/>
      <c r="I242" s="17"/>
      <c r="J242" s="112"/>
      <c r="K242" s="17"/>
      <c r="L242" s="17"/>
      <c r="M242" s="17"/>
      <c r="N242" s="17"/>
      <c r="Y242" s="113"/>
      <c r="Z242" s="113"/>
      <c r="AA242" s="131"/>
      <c r="AB242" s="131"/>
      <c r="AC242" s="131"/>
      <c r="AD242" s="131"/>
      <c r="AE242" s="131"/>
    </row>
    <row r="243" spans="2:31" x14ac:dyDescent="0.25">
      <c r="B243" s="17"/>
      <c r="C243" s="17"/>
      <c r="D243" s="17"/>
      <c r="E243" s="112"/>
      <c r="F243" s="17"/>
      <c r="G243" s="17"/>
      <c r="H243" s="17"/>
      <c r="I243" s="17"/>
      <c r="J243" s="112"/>
      <c r="K243" s="17"/>
      <c r="L243" s="17"/>
      <c r="M243" s="17"/>
      <c r="N243" s="17"/>
      <c r="Y243" s="113"/>
      <c r="Z243" s="113"/>
      <c r="AA243" s="131"/>
      <c r="AB243" s="131"/>
      <c r="AC243" s="131"/>
      <c r="AD243" s="131"/>
      <c r="AE243" s="131"/>
    </row>
    <row r="244" spans="2:31" x14ac:dyDescent="0.25">
      <c r="B244" s="17"/>
      <c r="C244" s="17"/>
      <c r="D244" s="17"/>
      <c r="E244" s="112"/>
      <c r="F244" s="17"/>
      <c r="G244" s="17"/>
      <c r="H244" s="17"/>
      <c r="I244" s="17"/>
      <c r="J244" s="112"/>
      <c r="K244" s="17"/>
      <c r="L244" s="17"/>
      <c r="M244" s="17"/>
      <c r="N244" s="17"/>
      <c r="Y244" s="113"/>
      <c r="Z244" s="113"/>
      <c r="AA244" s="131"/>
      <c r="AB244" s="131"/>
      <c r="AC244" s="131"/>
      <c r="AD244" s="131"/>
      <c r="AE244" s="131"/>
    </row>
    <row r="245" spans="2:31" x14ac:dyDescent="0.25">
      <c r="B245" s="17"/>
      <c r="C245" s="17"/>
      <c r="D245" s="17"/>
      <c r="E245" s="112"/>
      <c r="F245" s="17"/>
      <c r="G245" s="17"/>
      <c r="H245" s="17"/>
      <c r="I245" s="17"/>
      <c r="J245" s="112"/>
      <c r="K245" s="17"/>
      <c r="L245" s="17"/>
      <c r="M245" s="17"/>
      <c r="N245" s="17"/>
      <c r="Y245" s="113"/>
      <c r="Z245" s="113"/>
      <c r="AA245" s="131"/>
      <c r="AB245" s="131"/>
      <c r="AC245" s="131"/>
      <c r="AD245" s="131"/>
      <c r="AE245" s="131"/>
    </row>
    <row r="246" spans="2:31" x14ac:dyDescent="0.25">
      <c r="B246" s="17"/>
      <c r="C246" s="17"/>
      <c r="D246" s="17"/>
      <c r="E246" s="112"/>
      <c r="F246" s="17"/>
      <c r="G246" s="17"/>
      <c r="H246" s="17"/>
      <c r="I246" s="17"/>
      <c r="J246" s="112"/>
      <c r="K246" s="17"/>
      <c r="L246" s="17"/>
      <c r="M246" s="17"/>
      <c r="N246" s="17"/>
      <c r="Y246" s="113"/>
      <c r="Z246" s="113"/>
      <c r="AA246" s="131"/>
      <c r="AB246" s="131"/>
      <c r="AC246" s="131"/>
      <c r="AD246" s="131"/>
      <c r="AE246" s="131"/>
    </row>
    <row r="247" spans="2:31" x14ac:dyDescent="0.25">
      <c r="B247" s="17"/>
      <c r="C247" s="17"/>
      <c r="D247" s="17"/>
      <c r="E247" s="112"/>
      <c r="F247" s="17"/>
      <c r="G247" s="17"/>
      <c r="H247" s="17"/>
      <c r="I247" s="17"/>
      <c r="J247" s="112"/>
      <c r="K247" s="17"/>
      <c r="L247" s="17"/>
      <c r="M247" s="17"/>
      <c r="N247" s="17"/>
      <c r="Y247" s="113"/>
      <c r="Z247" s="113"/>
      <c r="AA247" s="131"/>
      <c r="AB247" s="131"/>
      <c r="AC247" s="131"/>
      <c r="AD247" s="131"/>
      <c r="AE247" s="131"/>
    </row>
    <row r="248" spans="2:31" x14ac:dyDescent="0.25">
      <c r="B248" s="17"/>
      <c r="C248" s="17"/>
      <c r="D248" s="17"/>
      <c r="E248" s="112"/>
      <c r="F248" s="17"/>
      <c r="G248" s="17"/>
      <c r="H248" s="17"/>
      <c r="I248" s="17"/>
      <c r="J248" s="112"/>
      <c r="K248" s="17"/>
      <c r="L248" s="17"/>
      <c r="M248" s="17"/>
      <c r="N248" s="17"/>
      <c r="Y248" s="113"/>
      <c r="Z248" s="113"/>
      <c r="AA248" s="131"/>
      <c r="AB248" s="131"/>
      <c r="AC248" s="131"/>
      <c r="AD248" s="131"/>
      <c r="AE248" s="131"/>
    </row>
    <row r="249" spans="2:31" x14ac:dyDescent="0.25">
      <c r="B249" s="17"/>
      <c r="C249" s="17"/>
      <c r="D249" s="17"/>
      <c r="E249" s="112"/>
      <c r="F249" s="17"/>
      <c r="G249" s="17"/>
      <c r="H249" s="17"/>
      <c r="I249" s="17"/>
      <c r="J249" s="112"/>
      <c r="K249" s="17"/>
      <c r="L249" s="17"/>
      <c r="M249" s="17"/>
      <c r="N249" s="17"/>
      <c r="Y249" s="113"/>
      <c r="Z249" s="113"/>
      <c r="AA249" s="131"/>
      <c r="AB249" s="131"/>
      <c r="AC249" s="131"/>
      <c r="AD249" s="131"/>
      <c r="AE249" s="131"/>
    </row>
    <row r="250" spans="2:31" x14ac:dyDescent="0.25">
      <c r="B250" s="17"/>
      <c r="C250" s="17"/>
      <c r="D250" s="17"/>
      <c r="E250" s="112"/>
      <c r="F250" s="17"/>
      <c r="G250" s="17"/>
      <c r="H250" s="17"/>
      <c r="I250" s="17"/>
      <c r="J250" s="112"/>
      <c r="K250" s="17"/>
      <c r="L250" s="17"/>
      <c r="M250" s="17"/>
      <c r="N250" s="17"/>
      <c r="Y250" s="113"/>
      <c r="Z250" s="113"/>
      <c r="AA250" s="131"/>
      <c r="AB250" s="131"/>
      <c r="AC250" s="131"/>
      <c r="AD250" s="131"/>
      <c r="AE250" s="131"/>
    </row>
    <row r="251" spans="2:31" x14ac:dyDescent="0.25">
      <c r="B251" s="17"/>
      <c r="C251" s="17"/>
      <c r="D251" s="17"/>
      <c r="E251" s="112"/>
      <c r="F251" s="17"/>
      <c r="G251" s="17"/>
      <c r="H251" s="17"/>
      <c r="I251" s="17"/>
      <c r="J251" s="112"/>
      <c r="K251" s="17"/>
      <c r="L251" s="17"/>
      <c r="M251" s="17"/>
      <c r="N251" s="17"/>
      <c r="Y251" s="113"/>
      <c r="Z251" s="113"/>
      <c r="AA251" s="131"/>
      <c r="AB251" s="131"/>
      <c r="AC251" s="131"/>
      <c r="AD251" s="131"/>
      <c r="AE251" s="131"/>
    </row>
    <row r="252" spans="2:31" x14ac:dyDescent="0.25">
      <c r="B252" s="17"/>
      <c r="C252" s="17"/>
      <c r="D252" s="17"/>
      <c r="E252" s="112"/>
      <c r="F252" s="17"/>
      <c r="G252" s="17"/>
      <c r="H252" s="17"/>
      <c r="I252" s="17"/>
      <c r="J252" s="112"/>
      <c r="K252" s="17"/>
      <c r="L252" s="17"/>
      <c r="M252" s="17"/>
      <c r="N252" s="17"/>
      <c r="Y252" s="113"/>
      <c r="Z252" s="113"/>
      <c r="AA252" s="131"/>
      <c r="AB252" s="131"/>
      <c r="AC252" s="131"/>
      <c r="AD252" s="131"/>
      <c r="AE252" s="131"/>
    </row>
    <row r="253" spans="2:31" x14ac:dyDescent="0.25">
      <c r="B253" s="17"/>
      <c r="C253" s="17"/>
      <c r="D253" s="17"/>
      <c r="E253" s="112"/>
      <c r="F253" s="17"/>
      <c r="G253" s="17"/>
      <c r="H253" s="17"/>
      <c r="I253" s="17"/>
      <c r="J253" s="112"/>
      <c r="K253" s="17"/>
      <c r="L253" s="17"/>
      <c r="M253" s="17"/>
      <c r="N253" s="17"/>
      <c r="Y253" s="113"/>
      <c r="Z253" s="113"/>
      <c r="AA253" s="131"/>
      <c r="AB253" s="131"/>
      <c r="AC253" s="131"/>
      <c r="AD253" s="131"/>
      <c r="AE253" s="131"/>
    </row>
    <row r="254" spans="2:31" x14ac:dyDescent="0.25">
      <c r="B254" s="17"/>
      <c r="C254" s="17"/>
      <c r="D254" s="17"/>
      <c r="E254" s="112"/>
      <c r="F254" s="17"/>
      <c r="G254" s="17"/>
      <c r="H254" s="17"/>
      <c r="I254" s="17"/>
      <c r="J254" s="112"/>
      <c r="K254" s="17"/>
      <c r="L254" s="17"/>
      <c r="M254" s="17"/>
      <c r="N254" s="17"/>
      <c r="Y254" s="113"/>
      <c r="Z254" s="113"/>
      <c r="AA254" s="131"/>
      <c r="AB254" s="131"/>
      <c r="AC254" s="131"/>
      <c r="AD254" s="131"/>
      <c r="AE254" s="131"/>
    </row>
    <row r="255" spans="2:31" x14ac:dyDescent="0.25">
      <c r="B255" s="17"/>
      <c r="C255" s="17"/>
      <c r="D255" s="17"/>
      <c r="E255" s="112"/>
      <c r="F255" s="17"/>
      <c r="G255" s="17"/>
      <c r="H255" s="17"/>
      <c r="I255" s="17"/>
      <c r="J255" s="112"/>
      <c r="K255" s="17"/>
      <c r="L255" s="17"/>
      <c r="M255" s="17"/>
      <c r="N255" s="17"/>
      <c r="Y255" s="113"/>
      <c r="Z255" s="113"/>
      <c r="AA255" s="131"/>
      <c r="AB255" s="131"/>
      <c r="AC255" s="131"/>
      <c r="AD255" s="131"/>
      <c r="AE255" s="131"/>
    </row>
    <row r="256" spans="2:31" x14ac:dyDescent="0.25">
      <c r="B256" s="17"/>
      <c r="C256" s="17"/>
      <c r="D256" s="17"/>
      <c r="E256" s="112"/>
      <c r="F256" s="17"/>
      <c r="G256" s="17"/>
      <c r="H256" s="17"/>
      <c r="I256" s="17"/>
      <c r="J256" s="112"/>
      <c r="K256" s="17"/>
      <c r="L256" s="17"/>
      <c r="M256" s="17"/>
      <c r="N256" s="17"/>
      <c r="Y256" s="113"/>
      <c r="Z256" s="113"/>
      <c r="AA256" s="131"/>
      <c r="AB256" s="131"/>
      <c r="AC256" s="131"/>
      <c r="AD256" s="131"/>
      <c r="AE256" s="131"/>
    </row>
    <row r="257" spans="2:31" x14ac:dyDescent="0.25">
      <c r="B257" s="17"/>
      <c r="C257" s="17"/>
      <c r="D257" s="17"/>
      <c r="E257" s="112"/>
      <c r="F257" s="17"/>
      <c r="G257" s="17"/>
      <c r="H257" s="17"/>
      <c r="I257" s="17"/>
      <c r="J257" s="112"/>
      <c r="K257" s="17"/>
      <c r="L257" s="17"/>
      <c r="M257" s="17"/>
      <c r="N257" s="17"/>
      <c r="Y257" s="113"/>
      <c r="Z257" s="113"/>
      <c r="AA257" s="131"/>
      <c r="AB257" s="131"/>
      <c r="AC257" s="131"/>
      <c r="AD257" s="131"/>
      <c r="AE257" s="131"/>
    </row>
    <row r="258" spans="2:31" x14ac:dyDescent="0.25">
      <c r="B258" s="17"/>
      <c r="C258" s="17"/>
      <c r="D258" s="17"/>
      <c r="E258" s="112"/>
      <c r="F258" s="17"/>
      <c r="G258" s="17"/>
      <c r="H258" s="17"/>
      <c r="I258" s="17"/>
      <c r="J258" s="112"/>
      <c r="K258" s="17"/>
      <c r="L258" s="17"/>
      <c r="M258" s="17"/>
      <c r="N258" s="17"/>
      <c r="Y258" s="113"/>
      <c r="Z258" s="113"/>
      <c r="AA258" s="131"/>
      <c r="AB258" s="131"/>
      <c r="AC258" s="131"/>
      <c r="AD258" s="131"/>
      <c r="AE258" s="131"/>
    </row>
    <row r="259" spans="2:31" x14ac:dyDescent="0.25">
      <c r="B259" s="17"/>
      <c r="C259" s="17"/>
      <c r="D259" s="17"/>
      <c r="E259" s="112"/>
      <c r="F259" s="17"/>
      <c r="G259" s="17"/>
      <c r="H259" s="17"/>
      <c r="I259" s="17"/>
      <c r="J259" s="112"/>
      <c r="K259" s="17"/>
      <c r="L259" s="17"/>
      <c r="M259" s="17"/>
      <c r="N259" s="17"/>
      <c r="Y259" s="113"/>
      <c r="Z259" s="113"/>
      <c r="AA259" s="131"/>
      <c r="AB259" s="131"/>
      <c r="AC259" s="131"/>
      <c r="AD259" s="131"/>
      <c r="AE259" s="131"/>
    </row>
    <row r="260" spans="2:31" x14ac:dyDescent="0.25">
      <c r="B260" s="17"/>
      <c r="C260" s="17"/>
      <c r="D260" s="17"/>
      <c r="E260" s="112"/>
      <c r="F260" s="17"/>
      <c r="G260" s="17"/>
      <c r="H260" s="17"/>
      <c r="I260" s="17"/>
      <c r="J260" s="112"/>
      <c r="K260" s="17"/>
      <c r="L260" s="17"/>
      <c r="M260" s="17"/>
      <c r="N260" s="17"/>
      <c r="Y260" s="113"/>
      <c r="Z260" s="113"/>
      <c r="AA260" s="131"/>
      <c r="AB260" s="131"/>
      <c r="AC260" s="131"/>
      <c r="AD260" s="131"/>
      <c r="AE260" s="131"/>
    </row>
    <row r="261" spans="2:31" x14ac:dyDescent="0.25">
      <c r="B261" s="17"/>
      <c r="C261" s="17"/>
      <c r="D261" s="17"/>
      <c r="E261" s="112"/>
      <c r="F261" s="17"/>
      <c r="G261" s="17"/>
      <c r="H261" s="17"/>
      <c r="I261" s="17"/>
      <c r="J261" s="112"/>
      <c r="K261" s="17"/>
      <c r="L261" s="17"/>
      <c r="M261" s="17"/>
      <c r="N261" s="17"/>
      <c r="Y261" s="113"/>
      <c r="Z261" s="113"/>
      <c r="AA261" s="131"/>
      <c r="AB261" s="131"/>
      <c r="AC261" s="131"/>
      <c r="AD261" s="131"/>
      <c r="AE261" s="131"/>
    </row>
    <row r="262" spans="2:31" x14ac:dyDescent="0.25">
      <c r="B262" s="17"/>
      <c r="C262" s="17"/>
      <c r="D262" s="17"/>
      <c r="E262" s="112"/>
      <c r="F262" s="17"/>
      <c r="G262" s="17"/>
      <c r="H262" s="17"/>
      <c r="I262" s="17"/>
      <c r="J262" s="112"/>
      <c r="K262" s="17"/>
      <c r="L262" s="17"/>
      <c r="M262" s="17"/>
      <c r="N262" s="17"/>
      <c r="Y262" s="113"/>
      <c r="Z262" s="113"/>
      <c r="AA262" s="131"/>
      <c r="AB262" s="131"/>
      <c r="AC262" s="131"/>
      <c r="AD262" s="131"/>
      <c r="AE262" s="131"/>
    </row>
    <row r="263" spans="2:31" x14ac:dyDescent="0.25">
      <c r="B263" s="17"/>
      <c r="C263" s="17"/>
      <c r="D263" s="17"/>
      <c r="E263" s="112"/>
      <c r="F263" s="17"/>
      <c r="G263" s="17"/>
      <c r="H263" s="17"/>
      <c r="I263" s="17"/>
      <c r="J263" s="112"/>
      <c r="K263" s="17"/>
      <c r="L263" s="17"/>
      <c r="M263" s="17"/>
      <c r="N263" s="17"/>
      <c r="Y263" s="113"/>
      <c r="Z263" s="113"/>
      <c r="AA263" s="131"/>
      <c r="AB263" s="131"/>
      <c r="AC263" s="131"/>
      <c r="AD263" s="131"/>
      <c r="AE263" s="131"/>
    </row>
    <row r="264" spans="2:31" x14ac:dyDescent="0.25">
      <c r="B264" s="17"/>
      <c r="C264" s="17"/>
      <c r="D264" s="17"/>
      <c r="E264" s="112"/>
      <c r="F264" s="17"/>
      <c r="G264" s="17"/>
      <c r="H264" s="17"/>
      <c r="I264" s="17"/>
      <c r="J264" s="112"/>
      <c r="K264" s="17"/>
      <c r="L264" s="17"/>
      <c r="M264" s="17"/>
      <c r="N264" s="17"/>
      <c r="Y264" s="113"/>
      <c r="Z264" s="113"/>
      <c r="AA264" s="131"/>
      <c r="AB264" s="131"/>
      <c r="AC264" s="131"/>
      <c r="AD264" s="131"/>
      <c r="AE264" s="131"/>
    </row>
    <row r="265" spans="2:31" x14ac:dyDescent="0.25">
      <c r="B265" s="17"/>
      <c r="C265" s="17"/>
      <c r="D265" s="17"/>
      <c r="E265" s="112"/>
      <c r="F265" s="17"/>
      <c r="G265" s="17"/>
      <c r="H265" s="17"/>
      <c r="I265" s="17"/>
      <c r="J265" s="112"/>
      <c r="K265" s="17"/>
      <c r="L265" s="17"/>
      <c r="M265" s="17"/>
      <c r="N265" s="17"/>
      <c r="Y265" s="113"/>
      <c r="Z265" s="113"/>
      <c r="AA265" s="131"/>
      <c r="AB265" s="131"/>
      <c r="AC265" s="131"/>
      <c r="AD265" s="131"/>
      <c r="AE265" s="131"/>
    </row>
    <row r="266" spans="2:31" x14ac:dyDescent="0.25">
      <c r="B266" s="17"/>
      <c r="C266" s="17"/>
      <c r="D266" s="17"/>
      <c r="E266" s="112"/>
      <c r="F266" s="17"/>
      <c r="G266" s="17"/>
      <c r="H266" s="17"/>
      <c r="I266" s="17"/>
      <c r="J266" s="112"/>
      <c r="K266" s="17"/>
      <c r="L266" s="17"/>
      <c r="M266" s="17"/>
      <c r="N266" s="17"/>
      <c r="Y266" s="113"/>
      <c r="Z266" s="113"/>
      <c r="AA266" s="131"/>
      <c r="AB266" s="131"/>
      <c r="AC266" s="131"/>
      <c r="AD266" s="131"/>
      <c r="AE266" s="131"/>
    </row>
    <row r="267" spans="2:31" x14ac:dyDescent="0.25">
      <c r="B267" s="17"/>
      <c r="C267" s="17"/>
      <c r="D267" s="17"/>
      <c r="E267" s="112"/>
      <c r="F267" s="17"/>
      <c r="G267" s="17"/>
      <c r="H267" s="17"/>
      <c r="I267" s="17"/>
      <c r="J267" s="112"/>
      <c r="K267" s="17"/>
      <c r="L267" s="17"/>
      <c r="M267" s="17"/>
      <c r="N267" s="17"/>
      <c r="Y267" s="113"/>
      <c r="Z267" s="113"/>
      <c r="AA267" s="131"/>
      <c r="AB267" s="131"/>
      <c r="AC267" s="131"/>
      <c r="AD267" s="131"/>
      <c r="AE267" s="131"/>
    </row>
    <row r="268" spans="2:31" x14ac:dyDescent="0.25">
      <c r="B268" s="17"/>
      <c r="C268" s="17"/>
      <c r="D268" s="17"/>
      <c r="E268" s="112"/>
      <c r="F268" s="17"/>
      <c r="G268" s="17"/>
      <c r="H268" s="17"/>
      <c r="I268" s="17"/>
      <c r="J268" s="112"/>
      <c r="K268" s="17"/>
      <c r="L268" s="17"/>
      <c r="M268" s="17"/>
      <c r="N268" s="17"/>
      <c r="Y268" s="113"/>
      <c r="Z268" s="113"/>
      <c r="AA268" s="131"/>
      <c r="AB268" s="131"/>
      <c r="AC268" s="131"/>
      <c r="AD268" s="131"/>
      <c r="AE268" s="131"/>
    </row>
    <row r="269" spans="2:31" x14ac:dyDescent="0.25">
      <c r="B269" s="17"/>
      <c r="C269" s="17"/>
      <c r="D269" s="17"/>
      <c r="E269" s="112"/>
      <c r="F269" s="17"/>
      <c r="G269" s="17"/>
      <c r="H269" s="17"/>
      <c r="I269" s="17"/>
      <c r="J269" s="112"/>
      <c r="K269" s="17"/>
      <c r="L269" s="17"/>
      <c r="M269" s="17"/>
      <c r="N269" s="17"/>
      <c r="Y269" s="113"/>
      <c r="Z269" s="113"/>
      <c r="AA269" s="131"/>
      <c r="AB269" s="131"/>
      <c r="AC269" s="131"/>
      <c r="AD269" s="131"/>
      <c r="AE269" s="131"/>
    </row>
    <row r="270" spans="2:31" x14ac:dyDescent="0.25">
      <c r="B270" s="17"/>
      <c r="C270" s="17"/>
      <c r="D270" s="17"/>
      <c r="E270" s="112"/>
      <c r="F270" s="17"/>
      <c r="G270" s="17"/>
      <c r="H270" s="17"/>
      <c r="I270" s="17"/>
      <c r="J270" s="112"/>
      <c r="K270" s="17"/>
      <c r="L270" s="17"/>
      <c r="M270" s="17"/>
      <c r="N270" s="17"/>
      <c r="Y270" s="113"/>
      <c r="Z270" s="113"/>
      <c r="AA270" s="131"/>
      <c r="AB270" s="131"/>
      <c r="AC270" s="131"/>
      <c r="AD270" s="131"/>
      <c r="AE270" s="131"/>
    </row>
    <row r="271" spans="2:31" x14ac:dyDescent="0.25">
      <c r="B271" s="17"/>
      <c r="C271" s="17"/>
      <c r="D271" s="17"/>
      <c r="E271" s="112"/>
      <c r="F271" s="17"/>
      <c r="G271" s="17"/>
      <c r="H271" s="17"/>
      <c r="I271" s="17"/>
      <c r="J271" s="112"/>
      <c r="K271" s="17"/>
      <c r="L271" s="17"/>
      <c r="M271" s="17"/>
      <c r="N271" s="17"/>
      <c r="Y271" s="113"/>
      <c r="Z271" s="113"/>
      <c r="AA271" s="131"/>
      <c r="AB271" s="131"/>
      <c r="AC271" s="131"/>
      <c r="AD271" s="131"/>
      <c r="AE271" s="131"/>
    </row>
    <row r="272" spans="2:31" x14ac:dyDescent="0.25">
      <c r="B272" s="17"/>
      <c r="C272" s="17"/>
      <c r="D272" s="17"/>
      <c r="E272" s="112"/>
      <c r="F272" s="17"/>
      <c r="G272" s="17"/>
      <c r="H272" s="17"/>
      <c r="I272" s="17"/>
      <c r="J272" s="112"/>
      <c r="K272" s="17"/>
      <c r="L272" s="17"/>
      <c r="M272" s="17"/>
      <c r="N272" s="17"/>
      <c r="Y272" s="113"/>
      <c r="Z272" s="113"/>
      <c r="AA272" s="131"/>
      <c r="AB272" s="131"/>
      <c r="AC272" s="131"/>
      <c r="AD272" s="131"/>
      <c r="AE272" s="131"/>
    </row>
    <row r="273" spans="2:31" x14ac:dyDescent="0.25">
      <c r="B273" s="17"/>
      <c r="C273" s="17"/>
      <c r="D273" s="17"/>
      <c r="E273" s="112"/>
      <c r="F273" s="17"/>
      <c r="G273" s="17"/>
      <c r="H273" s="17"/>
      <c r="I273" s="17"/>
      <c r="J273" s="112"/>
      <c r="K273" s="17"/>
      <c r="L273" s="17"/>
      <c r="M273" s="17"/>
      <c r="N273" s="17"/>
      <c r="Y273" s="113"/>
      <c r="Z273" s="113"/>
      <c r="AA273" s="131"/>
      <c r="AB273" s="131"/>
      <c r="AC273" s="131"/>
      <c r="AD273" s="131"/>
      <c r="AE273" s="131"/>
    </row>
    <row r="274" spans="2:31" x14ac:dyDescent="0.25">
      <c r="B274" s="17"/>
      <c r="C274" s="17"/>
      <c r="D274" s="17"/>
      <c r="E274" s="112"/>
      <c r="F274" s="17"/>
      <c r="G274" s="17"/>
      <c r="H274" s="17"/>
      <c r="I274" s="17"/>
      <c r="J274" s="112"/>
      <c r="K274" s="17"/>
      <c r="L274" s="17"/>
      <c r="M274" s="17"/>
      <c r="N274" s="17"/>
      <c r="Y274" s="113"/>
      <c r="Z274" s="113"/>
      <c r="AA274" s="131"/>
      <c r="AB274" s="131"/>
      <c r="AC274" s="131"/>
      <c r="AD274" s="131"/>
      <c r="AE274" s="131"/>
    </row>
    <row r="275" spans="2:31" x14ac:dyDescent="0.25">
      <c r="B275" s="17"/>
      <c r="C275" s="17"/>
      <c r="D275" s="17"/>
      <c r="E275" s="112"/>
      <c r="F275" s="17"/>
      <c r="G275" s="17"/>
      <c r="H275" s="17"/>
      <c r="I275" s="17"/>
      <c r="J275" s="112"/>
      <c r="K275" s="17"/>
      <c r="L275" s="17"/>
      <c r="M275" s="17"/>
      <c r="N275" s="17"/>
      <c r="Y275" s="113"/>
      <c r="Z275" s="113"/>
      <c r="AA275" s="131"/>
      <c r="AB275" s="131"/>
      <c r="AC275" s="131"/>
      <c r="AD275" s="131"/>
      <c r="AE275" s="131"/>
    </row>
    <row r="276" spans="2:31" x14ac:dyDescent="0.25">
      <c r="B276" s="17"/>
      <c r="C276" s="17"/>
      <c r="D276" s="17"/>
      <c r="E276" s="112"/>
      <c r="F276" s="17"/>
      <c r="G276" s="17"/>
      <c r="H276" s="17"/>
      <c r="I276" s="17"/>
      <c r="J276" s="112"/>
      <c r="K276" s="17"/>
      <c r="L276" s="17"/>
      <c r="M276" s="17"/>
      <c r="N276" s="17"/>
      <c r="Y276" s="113"/>
      <c r="Z276" s="113"/>
      <c r="AA276" s="131"/>
      <c r="AB276" s="131"/>
      <c r="AC276" s="131"/>
      <c r="AD276" s="131"/>
      <c r="AE276" s="131"/>
    </row>
    <row r="277" spans="2:31" x14ac:dyDescent="0.25">
      <c r="B277" s="17"/>
      <c r="C277" s="17"/>
      <c r="D277" s="17"/>
      <c r="E277" s="112"/>
      <c r="F277" s="17"/>
      <c r="G277" s="17"/>
      <c r="H277" s="17"/>
      <c r="I277" s="17"/>
      <c r="J277" s="112"/>
      <c r="K277" s="17"/>
      <c r="L277" s="17"/>
      <c r="M277" s="17"/>
      <c r="N277" s="17"/>
      <c r="Y277" s="113"/>
      <c r="Z277" s="113"/>
      <c r="AA277" s="131"/>
      <c r="AB277" s="131"/>
      <c r="AC277" s="131"/>
      <c r="AD277" s="131"/>
      <c r="AE277" s="131"/>
    </row>
    <row r="278" spans="2:31" x14ac:dyDescent="0.25">
      <c r="B278" s="17"/>
      <c r="C278" s="17"/>
      <c r="D278" s="17"/>
      <c r="E278" s="112"/>
      <c r="F278" s="17"/>
      <c r="G278" s="17"/>
      <c r="H278" s="17"/>
      <c r="I278" s="17"/>
      <c r="J278" s="112"/>
      <c r="K278" s="17"/>
      <c r="L278" s="17"/>
      <c r="M278" s="17"/>
      <c r="N278" s="17"/>
      <c r="Y278" s="113"/>
      <c r="Z278" s="113"/>
      <c r="AA278" s="131"/>
      <c r="AB278" s="131"/>
      <c r="AC278" s="131"/>
      <c r="AD278" s="131"/>
      <c r="AE278" s="131"/>
    </row>
    <row r="279" spans="2:31" x14ac:dyDescent="0.25">
      <c r="B279" s="17"/>
      <c r="C279" s="17"/>
      <c r="D279" s="17"/>
      <c r="E279" s="112"/>
      <c r="F279" s="17"/>
      <c r="G279" s="17"/>
      <c r="H279" s="17"/>
      <c r="I279" s="17"/>
      <c r="J279" s="112"/>
      <c r="K279" s="17"/>
      <c r="L279" s="17"/>
      <c r="M279" s="17"/>
      <c r="N279" s="17"/>
      <c r="Y279" s="113"/>
      <c r="Z279" s="113"/>
      <c r="AA279" s="131"/>
      <c r="AB279" s="131"/>
      <c r="AC279" s="131"/>
      <c r="AD279" s="131"/>
      <c r="AE279" s="131"/>
    </row>
    <row r="280" spans="2:31" x14ac:dyDescent="0.25">
      <c r="B280" s="17"/>
      <c r="C280" s="17"/>
      <c r="D280" s="17"/>
      <c r="E280" s="112"/>
      <c r="F280" s="17"/>
      <c r="G280" s="17"/>
      <c r="H280" s="17"/>
      <c r="I280" s="17"/>
      <c r="J280" s="112"/>
      <c r="K280" s="17"/>
      <c r="L280" s="17"/>
      <c r="M280" s="17"/>
      <c r="N280" s="17"/>
      <c r="Y280" s="113"/>
      <c r="Z280" s="113"/>
      <c r="AA280" s="131"/>
      <c r="AB280" s="131"/>
      <c r="AC280" s="131"/>
      <c r="AD280" s="131"/>
      <c r="AE280" s="131"/>
    </row>
    <row r="281" spans="2:31" x14ac:dyDescent="0.25">
      <c r="B281" s="17"/>
      <c r="C281" s="17"/>
      <c r="D281" s="17"/>
      <c r="E281" s="112"/>
      <c r="F281" s="17"/>
      <c r="G281" s="17"/>
      <c r="H281" s="17"/>
      <c r="I281" s="17"/>
      <c r="J281" s="112"/>
      <c r="K281" s="17"/>
      <c r="L281" s="17"/>
      <c r="M281" s="17"/>
      <c r="N281" s="17"/>
      <c r="Y281" s="113"/>
      <c r="Z281" s="113"/>
      <c r="AA281" s="131"/>
      <c r="AB281" s="131"/>
      <c r="AC281" s="131"/>
      <c r="AD281" s="131"/>
      <c r="AE281" s="131"/>
    </row>
    <row r="282" spans="2:31" x14ac:dyDescent="0.25">
      <c r="B282" s="17"/>
      <c r="C282" s="17"/>
      <c r="D282" s="17"/>
      <c r="E282" s="112"/>
      <c r="F282" s="17"/>
      <c r="G282" s="17"/>
      <c r="H282" s="17"/>
      <c r="I282" s="17"/>
      <c r="J282" s="112"/>
      <c r="K282" s="17"/>
      <c r="L282" s="17"/>
      <c r="M282" s="17"/>
      <c r="N282" s="17"/>
      <c r="Y282" s="113"/>
      <c r="Z282" s="113"/>
      <c r="AA282" s="131"/>
      <c r="AB282" s="131"/>
      <c r="AC282" s="131"/>
      <c r="AD282" s="131"/>
      <c r="AE282" s="131"/>
    </row>
    <row r="283" spans="2:31" x14ac:dyDescent="0.25">
      <c r="B283" s="17"/>
      <c r="C283" s="17"/>
      <c r="D283" s="17"/>
      <c r="E283" s="112"/>
      <c r="F283" s="17"/>
      <c r="G283" s="17"/>
      <c r="H283" s="17"/>
      <c r="I283" s="17"/>
      <c r="J283" s="112"/>
      <c r="K283" s="17"/>
      <c r="L283" s="17"/>
      <c r="M283" s="17"/>
      <c r="N283" s="17"/>
      <c r="Y283" s="113"/>
      <c r="Z283" s="113"/>
      <c r="AA283" s="131"/>
      <c r="AB283" s="131"/>
      <c r="AC283" s="131"/>
      <c r="AD283" s="131"/>
      <c r="AE283" s="131"/>
    </row>
    <row r="284" spans="2:31" x14ac:dyDescent="0.25">
      <c r="B284" s="17"/>
      <c r="C284" s="17"/>
      <c r="D284" s="17"/>
      <c r="E284" s="112"/>
      <c r="F284" s="17"/>
      <c r="G284" s="17"/>
      <c r="H284" s="17"/>
      <c r="I284" s="17"/>
      <c r="J284" s="112"/>
      <c r="K284" s="17"/>
      <c r="L284" s="17"/>
      <c r="M284" s="17"/>
      <c r="N284" s="17"/>
      <c r="Y284" s="113"/>
      <c r="Z284" s="113"/>
      <c r="AA284" s="131"/>
      <c r="AB284" s="131"/>
      <c r="AC284" s="131"/>
      <c r="AD284" s="131"/>
      <c r="AE284" s="131"/>
    </row>
    <row r="285" spans="2:31" x14ac:dyDescent="0.25">
      <c r="B285" s="17"/>
      <c r="C285" s="17"/>
      <c r="D285" s="17"/>
      <c r="E285" s="112"/>
      <c r="F285" s="17"/>
      <c r="G285" s="17"/>
      <c r="H285" s="17"/>
      <c r="I285" s="17"/>
      <c r="J285" s="112"/>
      <c r="K285" s="17"/>
      <c r="L285" s="17"/>
      <c r="M285" s="17"/>
      <c r="N285" s="17"/>
      <c r="Y285" s="113"/>
      <c r="Z285" s="113"/>
      <c r="AA285" s="131"/>
      <c r="AB285" s="131"/>
      <c r="AC285" s="131"/>
      <c r="AD285" s="131"/>
      <c r="AE285" s="131"/>
    </row>
    <row r="286" spans="2:31" x14ac:dyDescent="0.25">
      <c r="B286" s="17"/>
      <c r="C286" s="17"/>
      <c r="D286" s="17"/>
      <c r="E286" s="112"/>
      <c r="F286" s="17"/>
      <c r="G286" s="17"/>
      <c r="H286" s="17"/>
      <c r="I286" s="17"/>
      <c r="J286" s="112"/>
      <c r="K286" s="17"/>
      <c r="L286" s="17"/>
      <c r="M286" s="17"/>
      <c r="N286" s="17"/>
      <c r="Y286" s="113"/>
      <c r="Z286" s="113"/>
      <c r="AA286" s="131"/>
      <c r="AB286" s="131"/>
      <c r="AC286" s="131"/>
      <c r="AD286" s="131"/>
      <c r="AE286" s="131"/>
    </row>
    <row r="287" spans="2:31" x14ac:dyDescent="0.25">
      <c r="B287" s="17"/>
      <c r="C287" s="17"/>
      <c r="D287" s="17"/>
      <c r="E287" s="112"/>
      <c r="F287" s="17"/>
      <c r="G287" s="17"/>
      <c r="H287" s="17"/>
      <c r="I287" s="17"/>
      <c r="J287" s="112"/>
      <c r="K287" s="17"/>
      <c r="L287" s="17"/>
      <c r="M287" s="17"/>
      <c r="N287" s="17"/>
      <c r="Y287" s="113"/>
      <c r="Z287" s="113"/>
      <c r="AA287" s="131"/>
      <c r="AB287" s="131"/>
      <c r="AC287" s="131"/>
      <c r="AD287" s="131"/>
      <c r="AE287" s="131"/>
    </row>
    <row r="288" spans="2:31" x14ac:dyDescent="0.25">
      <c r="B288" s="17"/>
      <c r="C288" s="17"/>
      <c r="D288" s="17"/>
      <c r="E288" s="112"/>
      <c r="F288" s="17"/>
      <c r="G288" s="17"/>
      <c r="H288" s="17"/>
      <c r="I288" s="17"/>
      <c r="J288" s="112"/>
      <c r="K288" s="17"/>
      <c r="L288" s="17"/>
      <c r="M288" s="17"/>
      <c r="N288" s="17"/>
      <c r="Y288" s="113"/>
      <c r="Z288" s="113"/>
      <c r="AA288" s="131"/>
      <c r="AB288" s="131"/>
      <c r="AC288" s="131"/>
      <c r="AD288" s="131"/>
      <c r="AE288" s="131"/>
    </row>
    <row r="289" spans="2:31" x14ac:dyDescent="0.25">
      <c r="B289" s="17"/>
      <c r="C289" s="17"/>
      <c r="D289" s="17"/>
      <c r="E289" s="112"/>
      <c r="F289" s="17"/>
      <c r="G289" s="17"/>
      <c r="H289" s="17"/>
      <c r="I289" s="17"/>
      <c r="J289" s="112"/>
      <c r="K289" s="17"/>
      <c r="L289" s="17"/>
      <c r="M289" s="17"/>
      <c r="N289" s="17"/>
      <c r="Y289" s="113"/>
      <c r="Z289" s="113"/>
      <c r="AA289" s="131"/>
      <c r="AB289" s="131"/>
      <c r="AC289" s="131"/>
      <c r="AD289" s="131"/>
      <c r="AE289" s="131"/>
    </row>
    <row r="290" spans="2:31" x14ac:dyDescent="0.25">
      <c r="B290" s="17"/>
      <c r="C290" s="17"/>
      <c r="D290" s="17"/>
      <c r="E290" s="112"/>
      <c r="F290" s="17"/>
      <c r="G290" s="17"/>
      <c r="H290" s="17"/>
      <c r="I290" s="17"/>
      <c r="J290" s="112"/>
      <c r="K290" s="17"/>
      <c r="L290" s="17"/>
      <c r="M290" s="17"/>
      <c r="N290" s="17"/>
      <c r="Y290" s="113"/>
      <c r="Z290" s="113"/>
      <c r="AA290" s="131"/>
      <c r="AB290" s="131"/>
      <c r="AC290" s="131"/>
      <c r="AD290" s="131"/>
      <c r="AE290" s="131"/>
    </row>
    <row r="291" spans="2:31" x14ac:dyDescent="0.25">
      <c r="B291" s="17"/>
      <c r="C291" s="17"/>
      <c r="D291" s="17"/>
      <c r="E291" s="112"/>
      <c r="F291" s="17"/>
      <c r="G291" s="17"/>
      <c r="H291" s="17"/>
      <c r="I291" s="17"/>
      <c r="J291" s="112"/>
      <c r="K291" s="17"/>
      <c r="L291" s="17"/>
      <c r="M291" s="17"/>
      <c r="N291" s="17"/>
      <c r="Y291" s="113"/>
      <c r="Z291" s="113"/>
      <c r="AA291" s="131"/>
      <c r="AB291" s="131"/>
      <c r="AC291" s="131"/>
      <c r="AD291" s="131"/>
      <c r="AE291" s="131"/>
    </row>
    <row r="292" spans="2:31" x14ac:dyDescent="0.25">
      <c r="B292" s="17"/>
      <c r="C292" s="17"/>
      <c r="D292" s="17"/>
      <c r="E292" s="112"/>
      <c r="F292" s="17"/>
      <c r="G292" s="17"/>
      <c r="H292" s="17"/>
      <c r="I292" s="17"/>
      <c r="J292" s="112"/>
      <c r="K292" s="17"/>
      <c r="L292" s="17"/>
      <c r="M292" s="17"/>
      <c r="N292" s="17"/>
      <c r="Y292" s="113"/>
      <c r="Z292" s="113"/>
      <c r="AA292" s="131"/>
      <c r="AB292" s="131"/>
      <c r="AC292" s="131"/>
      <c r="AD292" s="131"/>
      <c r="AE292" s="131"/>
    </row>
    <row r="293" spans="2:31" x14ac:dyDescent="0.25">
      <c r="B293" s="17"/>
      <c r="C293" s="17"/>
      <c r="D293" s="17"/>
      <c r="E293" s="112"/>
      <c r="F293" s="17"/>
      <c r="G293" s="17"/>
      <c r="H293" s="17"/>
      <c r="I293" s="17"/>
      <c r="J293" s="112"/>
      <c r="K293" s="17"/>
      <c r="L293" s="17"/>
      <c r="M293" s="17"/>
      <c r="N293" s="17"/>
      <c r="Y293" s="113"/>
      <c r="Z293" s="113"/>
      <c r="AA293" s="131"/>
      <c r="AB293" s="131"/>
      <c r="AC293" s="131"/>
      <c r="AD293" s="131"/>
      <c r="AE293" s="131"/>
    </row>
    <row r="294" spans="2:31" x14ac:dyDescent="0.25">
      <c r="B294" s="17"/>
      <c r="C294" s="17"/>
      <c r="D294" s="17"/>
      <c r="E294" s="112"/>
      <c r="F294" s="17"/>
      <c r="G294" s="17"/>
      <c r="H294" s="17"/>
      <c r="I294" s="17"/>
      <c r="J294" s="112"/>
      <c r="K294" s="17"/>
      <c r="L294" s="17"/>
      <c r="M294" s="17"/>
      <c r="N294" s="17"/>
      <c r="Y294" s="113"/>
      <c r="Z294" s="113"/>
      <c r="AA294" s="131"/>
      <c r="AB294" s="131"/>
      <c r="AC294" s="131"/>
      <c r="AD294" s="131"/>
      <c r="AE294" s="131"/>
    </row>
    <row r="295" spans="2:31" x14ac:dyDescent="0.25">
      <c r="B295" s="17"/>
      <c r="C295" s="17"/>
      <c r="D295" s="17"/>
      <c r="E295" s="112"/>
      <c r="F295" s="17"/>
      <c r="G295" s="17"/>
      <c r="H295" s="17"/>
      <c r="I295" s="17"/>
      <c r="J295" s="112"/>
      <c r="K295" s="17"/>
      <c r="L295" s="17"/>
      <c r="M295" s="17"/>
      <c r="N295" s="17"/>
      <c r="Y295" s="113"/>
      <c r="Z295" s="113"/>
      <c r="AA295" s="131"/>
      <c r="AB295" s="131"/>
      <c r="AC295" s="131"/>
      <c r="AD295" s="131"/>
      <c r="AE295" s="131"/>
    </row>
    <row r="296" spans="2:31" x14ac:dyDescent="0.25">
      <c r="B296" s="17"/>
      <c r="C296" s="17"/>
      <c r="D296" s="17"/>
      <c r="E296" s="112"/>
      <c r="F296" s="17"/>
      <c r="G296" s="17"/>
      <c r="H296" s="17"/>
      <c r="I296" s="17"/>
      <c r="J296" s="112"/>
      <c r="K296" s="17"/>
      <c r="L296" s="17"/>
      <c r="M296" s="17"/>
      <c r="N296" s="17"/>
      <c r="Y296" s="113"/>
      <c r="Z296" s="113"/>
      <c r="AA296" s="131"/>
      <c r="AB296" s="131"/>
      <c r="AC296" s="131"/>
      <c r="AD296" s="131"/>
      <c r="AE296" s="131"/>
    </row>
    <row r="297" spans="2:31" x14ac:dyDescent="0.25">
      <c r="B297" s="17"/>
      <c r="C297" s="17"/>
      <c r="D297" s="17"/>
      <c r="E297" s="112"/>
      <c r="F297" s="17"/>
      <c r="G297" s="17"/>
      <c r="H297" s="17"/>
      <c r="I297" s="17"/>
      <c r="J297" s="112"/>
      <c r="K297" s="17"/>
      <c r="L297" s="17"/>
      <c r="M297" s="17"/>
      <c r="N297" s="17"/>
      <c r="Y297" s="113"/>
      <c r="Z297" s="113"/>
      <c r="AA297" s="131"/>
      <c r="AB297" s="131"/>
      <c r="AC297" s="131"/>
      <c r="AD297" s="131"/>
      <c r="AE297" s="131"/>
    </row>
    <row r="298" spans="2:31" x14ac:dyDescent="0.25">
      <c r="B298" s="17"/>
      <c r="C298" s="17"/>
      <c r="D298" s="17"/>
      <c r="E298" s="112"/>
      <c r="F298" s="17"/>
      <c r="G298" s="17"/>
      <c r="H298" s="17"/>
      <c r="I298" s="17"/>
      <c r="J298" s="112"/>
      <c r="K298" s="17"/>
      <c r="L298" s="17"/>
      <c r="M298" s="17"/>
      <c r="N298" s="17"/>
      <c r="Y298" s="113"/>
      <c r="Z298" s="113"/>
      <c r="AA298" s="131"/>
      <c r="AB298" s="131"/>
      <c r="AC298" s="131"/>
      <c r="AD298" s="131"/>
      <c r="AE298" s="131"/>
    </row>
    <row r="299" spans="2:31" x14ac:dyDescent="0.25">
      <c r="B299" s="17"/>
      <c r="C299" s="17"/>
      <c r="D299" s="17"/>
      <c r="E299" s="112"/>
      <c r="F299" s="17"/>
      <c r="G299" s="17"/>
      <c r="H299" s="17"/>
      <c r="I299" s="17"/>
      <c r="J299" s="112"/>
      <c r="K299" s="17"/>
      <c r="L299" s="17"/>
      <c r="M299" s="17"/>
      <c r="N299" s="17"/>
      <c r="Y299" s="113"/>
      <c r="Z299" s="113"/>
      <c r="AA299" s="131"/>
      <c r="AB299" s="131"/>
      <c r="AC299" s="131"/>
      <c r="AD299" s="131"/>
      <c r="AE299" s="131"/>
    </row>
    <row r="300" spans="2:31" x14ac:dyDescent="0.25">
      <c r="B300" s="17"/>
      <c r="C300" s="17"/>
      <c r="D300" s="17"/>
      <c r="E300" s="112"/>
      <c r="F300" s="17"/>
      <c r="G300" s="17"/>
      <c r="H300" s="17"/>
      <c r="I300" s="17"/>
      <c r="J300" s="112"/>
      <c r="K300" s="17"/>
      <c r="L300" s="17"/>
      <c r="M300" s="17"/>
      <c r="N300" s="17"/>
      <c r="Y300" s="113"/>
      <c r="Z300" s="113"/>
      <c r="AA300" s="131"/>
      <c r="AB300" s="131"/>
      <c r="AC300" s="131"/>
      <c r="AD300" s="131"/>
      <c r="AE300" s="131"/>
    </row>
    <row r="301" spans="2:31" x14ac:dyDescent="0.25">
      <c r="B301" s="17"/>
      <c r="C301" s="17"/>
      <c r="D301" s="17"/>
      <c r="E301" s="112"/>
      <c r="F301" s="17"/>
      <c r="G301" s="17"/>
      <c r="H301" s="17"/>
      <c r="I301" s="17"/>
      <c r="J301" s="112"/>
      <c r="K301" s="17"/>
      <c r="L301" s="17"/>
      <c r="M301" s="17"/>
      <c r="N301" s="17"/>
      <c r="Y301" s="113"/>
      <c r="Z301" s="113"/>
      <c r="AA301" s="131"/>
      <c r="AB301" s="131"/>
      <c r="AC301" s="131"/>
      <c r="AD301" s="131"/>
      <c r="AE301" s="131"/>
    </row>
    <row r="302" spans="2:31" x14ac:dyDescent="0.25">
      <c r="B302" s="17"/>
      <c r="C302" s="17"/>
      <c r="D302" s="17"/>
      <c r="E302" s="112"/>
      <c r="F302" s="17"/>
      <c r="G302" s="17"/>
      <c r="H302" s="17"/>
      <c r="I302" s="17"/>
      <c r="J302" s="112"/>
      <c r="K302" s="17"/>
      <c r="L302" s="17"/>
      <c r="M302" s="17"/>
      <c r="N302" s="17"/>
      <c r="Y302" s="113"/>
      <c r="Z302" s="113"/>
      <c r="AA302" s="131"/>
      <c r="AB302" s="131"/>
      <c r="AC302" s="131"/>
      <c r="AD302" s="131"/>
      <c r="AE302" s="131"/>
    </row>
    <row r="303" spans="2:31" x14ac:dyDescent="0.25">
      <c r="B303" s="17"/>
      <c r="C303" s="17"/>
      <c r="D303" s="17"/>
      <c r="E303" s="112"/>
      <c r="F303" s="17"/>
      <c r="G303" s="17"/>
      <c r="H303" s="17"/>
      <c r="I303" s="17"/>
      <c r="J303" s="112"/>
      <c r="K303" s="17"/>
      <c r="L303" s="17"/>
      <c r="M303" s="17"/>
      <c r="N303" s="17"/>
      <c r="Y303" s="113"/>
      <c r="Z303" s="113"/>
      <c r="AA303" s="131"/>
      <c r="AB303" s="131"/>
      <c r="AC303" s="131"/>
      <c r="AD303" s="131"/>
      <c r="AE303" s="131"/>
    </row>
    <row r="304" spans="2:31" x14ac:dyDescent="0.25">
      <c r="B304" s="17"/>
      <c r="C304" s="17"/>
      <c r="D304" s="17"/>
      <c r="E304" s="112"/>
      <c r="F304" s="17"/>
      <c r="G304" s="17"/>
      <c r="H304" s="17"/>
      <c r="I304" s="17"/>
      <c r="J304" s="112"/>
      <c r="K304" s="17"/>
      <c r="L304" s="17"/>
      <c r="M304" s="17"/>
      <c r="N304" s="17"/>
      <c r="Y304" s="113"/>
      <c r="Z304" s="113"/>
      <c r="AA304" s="131"/>
      <c r="AB304" s="131"/>
      <c r="AC304" s="131"/>
      <c r="AD304" s="131"/>
      <c r="AE304" s="131"/>
    </row>
    <row r="305" spans="2:31" x14ac:dyDescent="0.25">
      <c r="B305" s="17"/>
      <c r="C305" s="17"/>
      <c r="D305" s="17"/>
      <c r="E305" s="112"/>
      <c r="F305" s="17"/>
      <c r="G305" s="17"/>
      <c r="H305" s="17"/>
      <c r="I305" s="17"/>
      <c r="J305" s="112"/>
      <c r="K305" s="17"/>
      <c r="L305" s="17"/>
      <c r="M305" s="17"/>
      <c r="N305" s="17"/>
      <c r="Y305" s="113"/>
      <c r="Z305" s="113"/>
      <c r="AA305" s="131"/>
      <c r="AB305" s="131"/>
      <c r="AC305" s="131"/>
      <c r="AD305" s="131"/>
      <c r="AE305" s="131"/>
    </row>
    <row r="306" spans="2:31" x14ac:dyDescent="0.25">
      <c r="B306" s="17"/>
      <c r="C306" s="17"/>
      <c r="D306" s="17"/>
      <c r="E306" s="112"/>
      <c r="F306" s="17"/>
      <c r="G306" s="17"/>
      <c r="H306" s="17"/>
      <c r="I306" s="17"/>
      <c r="J306" s="112"/>
      <c r="K306" s="17"/>
      <c r="L306" s="17"/>
      <c r="M306" s="17"/>
      <c r="N306" s="17"/>
      <c r="Y306" s="113"/>
      <c r="Z306" s="113"/>
      <c r="AA306" s="131"/>
      <c r="AB306" s="131"/>
      <c r="AC306" s="131"/>
      <c r="AD306" s="131"/>
      <c r="AE306" s="131"/>
    </row>
    <row r="307" spans="2:31" x14ac:dyDescent="0.25">
      <c r="B307" s="17"/>
      <c r="C307" s="17"/>
      <c r="D307" s="17"/>
      <c r="E307" s="112"/>
      <c r="F307" s="17"/>
      <c r="G307" s="17"/>
      <c r="H307" s="17"/>
      <c r="I307" s="17"/>
      <c r="J307" s="112"/>
      <c r="K307" s="17"/>
      <c r="L307" s="17"/>
      <c r="M307" s="17"/>
      <c r="N307" s="17"/>
      <c r="Y307" s="113"/>
      <c r="Z307" s="113"/>
      <c r="AA307" s="131"/>
      <c r="AB307" s="131"/>
      <c r="AC307" s="131"/>
      <c r="AD307" s="131"/>
      <c r="AE307" s="131"/>
    </row>
    <row r="308" spans="2:31" x14ac:dyDescent="0.25">
      <c r="B308" s="17"/>
      <c r="C308" s="17"/>
      <c r="D308" s="17"/>
      <c r="E308" s="112"/>
      <c r="F308" s="17"/>
      <c r="G308" s="17"/>
      <c r="H308" s="17"/>
      <c r="I308" s="17"/>
      <c r="J308" s="112"/>
      <c r="K308" s="17"/>
      <c r="L308" s="17"/>
      <c r="M308" s="17"/>
      <c r="N308" s="17"/>
      <c r="Y308" s="113"/>
      <c r="Z308" s="113"/>
      <c r="AA308" s="131"/>
      <c r="AB308" s="131"/>
      <c r="AC308" s="131"/>
      <c r="AD308" s="131"/>
      <c r="AE308" s="131"/>
    </row>
    <row r="309" spans="2:31" x14ac:dyDescent="0.25">
      <c r="B309" s="17"/>
      <c r="C309" s="17"/>
      <c r="D309" s="17"/>
      <c r="E309" s="112"/>
      <c r="F309" s="17"/>
      <c r="G309" s="17"/>
      <c r="H309" s="17"/>
      <c r="I309" s="17"/>
      <c r="J309" s="112"/>
      <c r="K309" s="17"/>
      <c r="L309" s="17"/>
      <c r="M309" s="17"/>
      <c r="N309" s="17"/>
      <c r="Y309" s="113"/>
      <c r="Z309" s="113"/>
      <c r="AA309" s="131"/>
      <c r="AB309" s="131"/>
      <c r="AC309" s="131"/>
      <c r="AD309" s="131"/>
      <c r="AE309" s="131"/>
    </row>
    <row r="310" spans="2:31" x14ac:dyDescent="0.25">
      <c r="B310" s="17"/>
      <c r="C310" s="17"/>
      <c r="D310" s="17"/>
      <c r="E310" s="112"/>
      <c r="F310" s="17"/>
      <c r="G310" s="17"/>
      <c r="H310" s="17"/>
      <c r="I310" s="17"/>
      <c r="J310" s="112"/>
      <c r="K310" s="17"/>
      <c r="L310" s="17"/>
      <c r="M310" s="17"/>
      <c r="N310" s="17"/>
      <c r="Y310" s="113"/>
      <c r="Z310" s="113"/>
      <c r="AA310" s="131"/>
      <c r="AB310" s="131"/>
      <c r="AC310" s="131"/>
      <c r="AD310" s="131"/>
      <c r="AE310" s="131"/>
    </row>
    <row r="311" spans="2:31" x14ac:dyDescent="0.25">
      <c r="B311" s="17"/>
      <c r="C311" s="17"/>
      <c r="D311" s="17"/>
      <c r="E311" s="112"/>
      <c r="F311" s="17"/>
      <c r="G311" s="17"/>
      <c r="H311" s="17"/>
      <c r="I311" s="17"/>
      <c r="J311" s="112"/>
      <c r="K311" s="17"/>
      <c r="L311" s="17"/>
      <c r="M311" s="17"/>
      <c r="N311" s="17"/>
      <c r="Y311" s="113"/>
      <c r="Z311" s="113"/>
      <c r="AA311" s="131"/>
      <c r="AB311" s="131"/>
      <c r="AC311" s="131"/>
      <c r="AD311" s="131"/>
      <c r="AE311" s="131"/>
    </row>
    <row r="312" spans="2:31" x14ac:dyDescent="0.25">
      <c r="B312" s="17"/>
      <c r="C312" s="17"/>
      <c r="D312" s="17"/>
      <c r="E312" s="112"/>
      <c r="F312" s="17"/>
      <c r="G312" s="17"/>
      <c r="H312" s="17"/>
      <c r="I312" s="17"/>
      <c r="J312" s="112"/>
      <c r="K312" s="17"/>
      <c r="L312" s="17"/>
      <c r="M312" s="17"/>
      <c r="N312" s="17"/>
      <c r="Y312" s="113"/>
      <c r="Z312" s="113"/>
      <c r="AA312" s="131"/>
      <c r="AB312" s="131"/>
      <c r="AC312" s="131"/>
      <c r="AD312" s="131"/>
      <c r="AE312" s="131"/>
    </row>
    <row r="313" spans="2:31" x14ac:dyDescent="0.25">
      <c r="B313" s="17"/>
      <c r="C313" s="17"/>
      <c r="D313" s="17"/>
      <c r="E313" s="112"/>
      <c r="F313" s="17"/>
      <c r="G313" s="17"/>
      <c r="H313" s="17"/>
      <c r="I313" s="17"/>
      <c r="J313" s="112"/>
      <c r="K313" s="17"/>
      <c r="L313" s="17"/>
      <c r="M313" s="17"/>
      <c r="N313" s="17"/>
      <c r="Y313" s="113"/>
      <c r="Z313" s="113"/>
      <c r="AA313" s="131"/>
      <c r="AB313" s="131"/>
      <c r="AC313" s="131"/>
      <c r="AD313" s="131"/>
      <c r="AE313" s="131"/>
    </row>
    <row r="314" spans="2:31" x14ac:dyDescent="0.25">
      <c r="B314" s="17"/>
      <c r="C314" s="17"/>
      <c r="D314" s="17"/>
      <c r="E314" s="112"/>
      <c r="F314" s="17"/>
      <c r="G314" s="17"/>
      <c r="H314" s="17"/>
      <c r="I314" s="17"/>
      <c r="J314" s="112"/>
      <c r="K314" s="17"/>
      <c r="L314" s="17"/>
      <c r="M314" s="17"/>
      <c r="N314" s="17"/>
      <c r="Y314" s="113"/>
      <c r="Z314" s="113"/>
      <c r="AA314" s="131"/>
      <c r="AB314" s="131"/>
      <c r="AC314" s="131"/>
      <c r="AD314" s="131"/>
      <c r="AE314" s="131"/>
    </row>
    <row r="315" spans="2:31" x14ac:dyDescent="0.25">
      <c r="B315" s="17"/>
      <c r="C315" s="17"/>
      <c r="D315" s="17"/>
      <c r="E315" s="112"/>
      <c r="F315" s="17"/>
      <c r="G315" s="17"/>
      <c r="H315" s="17"/>
      <c r="I315" s="17"/>
      <c r="J315" s="112"/>
      <c r="K315" s="17"/>
      <c r="L315" s="17"/>
      <c r="M315" s="17"/>
      <c r="N315" s="17"/>
      <c r="Y315" s="113"/>
      <c r="Z315" s="113"/>
      <c r="AA315" s="131"/>
      <c r="AB315" s="131"/>
      <c r="AC315" s="131"/>
      <c r="AD315" s="131"/>
      <c r="AE315" s="131"/>
    </row>
    <row r="316" spans="2:31" x14ac:dyDescent="0.25">
      <c r="B316" s="17"/>
      <c r="C316" s="17"/>
      <c r="D316" s="17"/>
      <c r="E316" s="112"/>
      <c r="F316" s="17"/>
      <c r="G316" s="17"/>
      <c r="H316" s="17"/>
      <c r="I316" s="17"/>
      <c r="J316" s="112"/>
      <c r="K316" s="17"/>
      <c r="L316" s="17"/>
      <c r="M316" s="17"/>
      <c r="N316" s="17"/>
      <c r="Y316" s="113"/>
      <c r="Z316" s="113"/>
      <c r="AA316" s="131"/>
      <c r="AB316" s="131"/>
      <c r="AC316" s="131"/>
      <c r="AD316" s="131"/>
      <c r="AE316" s="131"/>
    </row>
    <row r="317" spans="2:31" x14ac:dyDescent="0.25">
      <c r="B317" s="17"/>
      <c r="C317" s="17"/>
      <c r="D317" s="17"/>
      <c r="E317" s="112"/>
      <c r="F317" s="17"/>
      <c r="G317" s="17"/>
      <c r="H317" s="17"/>
      <c r="I317" s="17"/>
      <c r="J317" s="112"/>
      <c r="K317" s="17"/>
      <c r="L317" s="17"/>
      <c r="M317" s="17"/>
      <c r="N317" s="17"/>
      <c r="Y317" s="113"/>
      <c r="Z317" s="113"/>
      <c r="AA317" s="131"/>
      <c r="AB317" s="131"/>
      <c r="AC317" s="131"/>
      <c r="AD317" s="131"/>
      <c r="AE317" s="131"/>
    </row>
    <row r="318" spans="2:31" x14ac:dyDescent="0.25">
      <c r="B318" s="17"/>
      <c r="C318" s="17"/>
      <c r="D318" s="17"/>
      <c r="E318" s="112"/>
      <c r="F318" s="17"/>
      <c r="G318" s="17"/>
      <c r="H318" s="17"/>
      <c r="I318" s="17"/>
      <c r="J318" s="112"/>
      <c r="K318" s="17"/>
      <c r="L318" s="17"/>
      <c r="M318" s="17"/>
      <c r="N318" s="17"/>
      <c r="Y318" s="113"/>
      <c r="Z318" s="113"/>
      <c r="AA318" s="131"/>
      <c r="AB318" s="131"/>
      <c r="AC318" s="131"/>
      <c r="AD318" s="131"/>
      <c r="AE318" s="131"/>
    </row>
    <row r="319" spans="2:31" x14ac:dyDescent="0.25">
      <c r="B319" s="17"/>
      <c r="C319" s="17"/>
      <c r="D319" s="17"/>
      <c r="E319" s="112"/>
      <c r="F319" s="17"/>
      <c r="G319" s="17"/>
      <c r="H319" s="17"/>
      <c r="I319" s="17"/>
      <c r="J319" s="112"/>
      <c r="K319" s="17"/>
      <c r="L319" s="17"/>
      <c r="M319" s="17"/>
      <c r="N319" s="17"/>
      <c r="Y319" s="113"/>
      <c r="Z319" s="113"/>
      <c r="AA319" s="131"/>
      <c r="AB319" s="131"/>
      <c r="AC319" s="131"/>
      <c r="AD319" s="131"/>
      <c r="AE319" s="131"/>
    </row>
    <row r="320" spans="2:31" x14ac:dyDescent="0.25">
      <c r="B320" s="17"/>
      <c r="C320" s="17"/>
      <c r="D320" s="17"/>
      <c r="E320" s="112"/>
      <c r="F320" s="17"/>
      <c r="G320" s="17"/>
      <c r="H320" s="17"/>
      <c r="I320" s="17"/>
      <c r="J320" s="112"/>
      <c r="K320" s="17"/>
      <c r="L320" s="17"/>
      <c r="M320" s="17"/>
      <c r="N320" s="17"/>
      <c r="Y320" s="113"/>
      <c r="Z320" s="113"/>
      <c r="AA320" s="131"/>
      <c r="AB320" s="131"/>
      <c r="AC320" s="131"/>
      <c r="AD320" s="131"/>
      <c r="AE320" s="131"/>
    </row>
    <row r="321" spans="2:31" x14ac:dyDescent="0.25">
      <c r="B321" s="17"/>
      <c r="C321" s="17"/>
      <c r="D321" s="17"/>
      <c r="E321" s="112"/>
      <c r="F321" s="17"/>
      <c r="G321" s="17"/>
      <c r="H321" s="17"/>
      <c r="I321" s="17"/>
      <c r="J321" s="112"/>
      <c r="K321" s="17"/>
      <c r="L321" s="17"/>
      <c r="M321" s="17"/>
      <c r="N321" s="17"/>
      <c r="Y321" s="113"/>
      <c r="Z321" s="113"/>
      <c r="AA321" s="131"/>
      <c r="AB321" s="131"/>
      <c r="AC321" s="131"/>
      <c r="AD321" s="131"/>
      <c r="AE321" s="131"/>
    </row>
    <row r="322" spans="2:31" x14ac:dyDescent="0.25">
      <c r="B322" s="17"/>
      <c r="C322" s="17"/>
      <c r="D322" s="17"/>
      <c r="E322" s="112"/>
      <c r="F322" s="17"/>
      <c r="G322" s="17"/>
      <c r="H322" s="17"/>
      <c r="I322" s="17"/>
      <c r="J322" s="112"/>
      <c r="K322" s="17"/>
      <c r="L322" s="17"/>
      <c r="M322" s="17"/>
      <c r="N322" s="17"/>
      <c r="Y322" s="113"/>
      <c r="Z322" s="113"/>
      <c r="AA322" s="131"/>
      <c r="AB322" s="131"/>
      <c r="AC322" s="131"/>
      <c r="AD322" s="131"/>
      <c r="AE322" s="131"/>
    </row>
    <row r="323" spans="2:31" x14ac:dyDescent="0.25">
      <c r="B323" s="17"/>
      <c r="C323" s="17"/>
      <c r="D323" s="17"/>
      <c r="E323" s="112"/>
      <c r="F323" s="17"/>
      <c r="G323" s="17"/>
      <c r="H323" s="17"/>
      <c r="I323" s="17"/>
      <c r="J323" s="112"/>
      <c r="K323" s="17"/>
      <c r="L323" s="17"/>
      <c r="M323" s="17"/>
      <c r="N323" s="17"/>
      <c r="Y323" s="113"/>
      <c r="Z323" s="113"/>
      <c r="AA323" s="131"/>
      <c r="AB323" s="131"/>
      <c r="AC323" s="131"/>
      <c r="AD323" s="131"/>
      <c r="AE323" s="131"/>
    </row>
    <row r="324" spans="2:31" x14ac:dyDescent="0.25">
      <c r="B324" s="17"/>
      <c r="C324" s="17"/>
      <c r="D324" s="17"/>
      <c r="E324" s="112"/>
      <c r="F324" s="17"/>
      <c r="G324" s="17"/>
      <c r="H324" s="17"/>
      <c r="I324" s="17"/>
      <c r="J324" s="112"/>
      <c r="K324" s="17"/>
      <c r="L324" s="17"/>
      <c r="M324" s="17"/>
      <c r="N324" s="17"/>
      <c r="Y324" s="113"/>
      <c r="Z324" s="113"/>
      <c r="AA324" s="131"/>
      <c r="AB324" s="131"/>
      <c r="AC324" s="131"/>
      <c r="AD324" s="131"/>
      <c r="AE324" s="131"/>
    </row>
    <row r="325" spans="2:31" x14ac:dyDescent="0.25">
      <c r="B325" s="17"/>
      <c r="C325" s="17"/>
      <c r="D325" s="17"/>
      <c r="E325" s="112"/>
      <c r="F325" s="17"/>
      <c r="G325" s="17"/>
      <c r="H325" s="17"/>
      <c r="I325" s="17"/>
      <c r="J325" s="112"/>
      <c r="K325" s="17"/>
      <c r="L325" s="17"/>
      <c r="M325" s="17"/>
      <c r="N325" s="17"/>
      <c r="Y325" s="113"/>
      <c r="Z325" s="113"/>
      <c r="AA325" s="131"/>
      <c r="AB325" s="131"/>
      <c r="AC325" s="131"/>
      <c r="AD325" s="131"/>
      <c r="AE325" s="131"/>
    </row>
    <row r="326" spans="2:31" x14ac:dyDescent="0.25">
      <c r="B326" s="17"/>
      <c r="C326" s="17"/>
      <c r="D326" s="17"/>
      <c r="E326" s="112"/>
      <c r="F326" s="17"/>
      <c r="G326" s="17"/>
      <c r="H326" s="17"/>
      <c r="I326" s="17"/>
      <c r="J326" s="112"/>
      <c r="K326" s="17"/>
      <c r="L326" s="17"/>
      <c r="M326" s="17"/>
      <c r="N326" s="17"/>
      <c r="Y326" s="113"/>
      <c r="Z326" s="113"/>
      <c r="AA326" s="131"/>
      <c r="AB326" s="131"/>
      <c r="AC326" s="131"/>
      <c r="AD326" s="131"/>
      <c r="AE326" s="131"/>
    </row>
    <row r="327" spans="2:31" x14ac:dyDescent="0.25">
      <c r="B327" s="17"/>
      <c r="C327" s="17"/>
      <c r="D327" s="17"/>
      <c r="E327" s="112"/>
      <c r="F327" s="17"/>
      <c r="G327" s="17"/>
      <c r="H327" s="17"/>
      <c r="I327" s="17"/>
      <c r="J327" s="112"/>
      <c r="K327" s="17"/>
      <c r="L327" s="17"/>
      <c r="M327" s="17"/>
      <c r="N327" s="17"/>
      <c r="Y327" s="113"/>
      <c r="Z327" s="113"/>
      <c r="AA327" s="131"/>
      <c r="AB327" s="131"/>
      <c r="AC327" s="131"/>
      <c r="AD327" s="131"/>
      <c r="AE327" s="131"/>
    </row>
    <row r="328" spans="2:31" x14ac:dyDescent="0.25">
      <c r="B328" s="17"/>
      <c r="C328" s="17"/>
      <c r="D328" s="17"/>
      <c r="E328" s="112"/>
      <c r="F328" s="17"/>
      <c r="G328" s="17"/>
      <c r="H328" s="17"/>
      <c r="I328" s="17"/>
      <c r="J328" s="112"/>
      <c r="K328" s="17"/>
      <c r="L328" s="17"/>
      <c r="M328" s="17"/>
      <c r="N328" s="17"/>
      <c r="Y328" s="113"/>
      <c r="Z328" s="113"/>
      <c r="AA328" s="131"/>
      <c r="AB328" s="131"/>
      <c r="AC328" s="131"/>
      <c r="AD328" s="131"/>
      <c r="AE328" s="131"/>
    </row>
    <row r="329" spans="2:31" x14ac:dyDescent="0.25">
      <c r="B329" s="17"/>
      <c r="C329" s="17"/>
      <c r="D329" s="17"/>
      <c r="E329" s="112"/>
      <c r="F329" s="17"/>
      <c r="G329" s="17"/>
      <c r="H329" s="17"/>
      <c r="I329" s="17"/>
      <c r="J329" s="112"/>
      <c r="K329" s="17"/>
      <c r="L329" s="17"/>
      <c r="M329" s="17"/>
      <c r="N329" s="17"/>
      <c r="Y329" s="113"/>
      <c r="Z329" s="113"/>
      <c r="AA329" s="131"/>
      <c r="AB329" s="131"/>
      <c r="AC329" s="131"/>
      <c r="AD329" s="131"/>
      <c r="AE329" s="131"/>
    </row>
    <row r="330" spans="2:31" x14ac:dyDescent="0.25">
      <c r="B330" s="17"/>
      <c r="C330" s="17"/>
      <c r="D330" s="17"/>
      <c r="E330" s="112"/>
      <c r="F330" s="17"/>
      <c r="G330" s="17"/>
      <c r="H330" s="17"/>
      <c r="I330" s="17"/>
      <c r="J330" s="112"/>
      <c r="K330" s="17"/>
      <c r="L330" s="17"/>
      <c r="M330" s="17"/>
      <c r="N330" s="17"/>
      <c r="Y330" s="113"/>
      <c r="Z330" s="113"/>
      <c r="AA330" s="131"/>
      <c r="AB330" s="131"/>
      <c r="AC330" s="131"/>
      <c r="AD330" s="131"/>
      <c r="AE330" s="131"/>
    </row>
    <row r="331" spans="2:31" x14ac:dyDescent="0.25">
      <c r="B331" s="17"/>
      <c r="C331" s="17"/>
      <c r="D331" s="17"/>
      <c r="E331" s="112"/>
      <c r="F331" s="17"/>
      <c r="G331" s="17"/>
      <c r="H331" s="17"/>
      <c r="I331" s="17"/>
      <c r="J331" s="112"/>
      <c r="K331" s="17"/>
      <c r="L331" s="17"/>
      <c r="M331" s="17"/>
      <c r="N331" s="17"/>
      <c r="Y331" s="113"/>
      <c r="Z331" s="113"/>
      <c r="AA331" s="131"/>
      <c r="AB331" s="131"/>
      <c r="AC331" s="131"/>
      <c r="AD331" s="131"/>
      <c r="AE331" s="131"/>
    </row>
    <row r="332" spans="2:31" x14ac:dyDescent="0.25">
      <c r="B332" s="17"/>
      <c r="C332" s="17"/>
      <c r="D332" s="17"/>
      <c r="E332" s="112"/>
      <c r="F332" s="17"/>
      <c r="G332" s="17"/>
      <c r="H332" s="17"/>
      <c r="I332" s="17"/>
      <c r="J332" s="112"/>
      <c r="K332" s="17"/>
      <c r="L332" s="17"/>
      <c r="M332" s="17"/>
      <c r="N332" s="17"/>
      <c r="Y332" s="113"/>
      <c r="Z332" s="113"/>
      <c r="AA332" s="131"/>
      <c r="AB332" s="131"/>
      <c r="AC332" s="131"/>
      <c r="AD332" s="131"/>
      <c r="AE332" s="131"/>
    </row>
    <row r="333" spans="2:31" x14ac:dyDescent="0.25">
      <c r="B333" s="17"/>
      <c r="C333" s="17"/>
      <c r="D333" s="17"/>
      <c r="E333" s="112"/>
      <c r="F333" s="17"/>
      <c r="G333" s="17"/>
      <c r="H333" s="17"/>
      <c r="I333" s="17"/>
      <c r="J333" s="112"/>
      <c r="K333" s="17"/>
      <c r="L333" s="17"/>
      <c r="M333" s="17"/>
      <c r="N333" s="17"/>
      <c r="Y333" s="113"/>
      <c r="Z333" s="113"/>
      <c r="AA333" s="131"/>
      <c r="AB333" s="131"/>
      <c r="AC333" s="131"/>
      <c r="AD333" s="131"/>
      <c r="AE333" s="131"/>
    </row>
    <row r="334" spans="2:31" x14ac:dyDescent="0.25">
      <c r="B334" s="17"/>
      <c r="C334" s="17"/>
      <c r="D334" s="17"/>
      <c r="E334" s="112"/>
      <c r="F334" s="17"/>
      <c r="G334" s="17"/>
      <c r="H334" s="17"/>
      <c r="I334" s="17"/>
      <c r="J334" s="112"/>
      <c r="K334" s="17"/>
      <c r="L334" s="17"/>
      <c r="M334" s="17"/>
      <c r="N334" s="17"/>
      <c r="Y334" s="113"/>
      <c r="Z334" s="113"/>
      <c r="AA334" s="131"/>
      <c r="AB334" s="131"/>
      <c r="AC334" s="131"/>
      <c r="AD334" s="131"/>
      <c r="AE334" s="131"/>
    </row>
    <row r="335" spans="2:31" x14ac:dyDescent="0.25">
      <c r="B335" s="17"/>
      <c r="C335" s="17"/>
      <c r="D335" s="17"/>
      <c r="E335" s="112"/>
      <c r="F335" s="17"/>
      <c r="G335" s="17"/>
      <c r="H335" s="17"/>
      <c r="I335" s="17"/>
      <c r="J335" s="112"/>
      <c r="K335" s="17"/>
      <c r="L335" s="17"/>
      <c r="M335" s="17"/>
      <c r="N335" s="17"/>
      <c r="Y335" s="113"/>
      <c r="Z335" s="113"/>
      <c r="AA335" s="131"/>
      <c r="AB335" s="131"/>
      <c r="AC335" s="131"/>
      <c r="AD335" s="131"/>
      <c r="AE335" s="131"/>
    </row>
    <row r="336" spans="2:31" x14ac:dyDescent="0.25">
      <c r="B336" s="17"/>
      <c r="C336" s="17"/>
      <c r="D336" s="17"/>
      <c r="E336" s="112"/>
      <c r="F336" s="17"/>
      <c r="G336" s="17"/>
      <c r="H336" s="17"/>
      <c r="I336" s="17"/>
      <c r="J336" s="112"/>
      <c r="K336" s="17"/>
      <c r="L336" s="17"/>
      <c r="M336" s="17"/>
      <c r="N336" s="17"/>
      <c r="Y336" s="113"/>
      <c r="Z336" s="113"/>
      <c r="AA336" s="131"/>
      <c r="AB336" s="131"/>
      <c r="AC336" s="131"/>
      <c r="AD336" s="131"/>
      <c r="AE336" s="131"/>
    </row>
    <row r="337" spans="2:31" x14ac:dyDescent="0.25">
      <c r="B337" s="17"/>
      <c r="C337" s="17"/>
      <c r="D337" s="17"/>
      <c r="E337" s="112"/>
      <c r="F337" s="17"/>
      <c r="G337" s="17"/>
      <c r="H337" s="17"/>
      <c r="I337" s="17"/>
      <c r="J337" s="112"/>
      <c r="K337" s="17"/>
      <c r="L337" s="17"/>
      <c r="M337" s="17"/>
      <c r="N337" s="17"/>
      <c r="Y337" s="113"/>
      <c r="Z337" s="113"/>
      <c r="AA337" s="131"/>
      <c r="AB337" s="131"/>
      <c r="AC337" s="131"/>
      <c r="AD337" s="131"/>
      <c r="AE337" s="131"/>
    </row>
    <row r="338" spans="2:31" x14ac:dyDescent="0.25">
      <c r="B338" s="17"/>
      <c r="C338" s="17"/>
      <c r="D338" s="17"/>
      <c r="E338" s="112"/>
      <c r="F338" s="17"/>
      <c r="G338" s="17"/>
      <c r="H338" s="17"/>
      <c r="I338" s="17"/>
      <c r="J338" s="112"/>
      <c r="K338" s="17"/>
      <c r="L338" s="17"/>
      <c r="M338" s="17"/>
      <c r="N338" s="17"/>
      <c r="Y338" s="113"/>
      <c r="Z338" s="113"/>
      <c r="AA338" s="131"/>
      <c r="AB338" s="131"/>
      <c r="AC338" s="131"/>
      <c r="AD338" s="131"/>
      <c r="AE338" s="131"/>
    </row>
    <row r="339" spans="2:31" x14ac:dyDescent="0.25">
      <c r="B339" s="17"/>
      <c r="C339" s="17"/>
      <c r="D339" s="17"/>
      <c r="E339" s="112"/>
      <c r="F339" s="17"/>
      <c r="G339" s="17"/>
      <c r="H339" s="17"/>
      <c r="I339" s="17"/>
      <c r="J339" s="112"/>
      <c r="K339" s="17"/>
      <c r="L339" s="17"/>
      <c r="M339" s="17"/>
      <c r="N339" s="17"/>
      <c r="Y339" s="113"/>
      <c r="Z339" s="113"/>
      <c r="AA339" s="131"/>
      <c r="AB339" s="131"/>
      <c r="AC339" s="131"/>
      <c r="AD339" s="131"/>
      <c r="AE339" s="131"/>
    </row>
    <row r="340" spans="2:31" x14ac:dyDescent="0.25">
      <c r="B340" s="17"/>
      <c r="C340" s="17"/>
      <c r="D340" s="17"/>
      <c r="E340" s="112"/>
      <c r="F340" s="17"/>
      <c r="G340" s="17"/>
      <c r="H340" s="17"/>
      <c r="I340" s="17"/>
      <c r="J340" s="112"/>
      <c r="K340" s="17"/>
      <c r="L340" s="17"/>
      <c r="M340" s="17"/>
      <c r="N340" s="17"/>
      <c r="Y340" s="113"/>
      <c r="Z340" s="113"/>
      <c r="AA340" s="131"/>
      <c r="AB340" s="131"/>
      <c r="AC340" s="131"/>
      <c r="AD340" s="131"/>
      <c r="AE340" s="131"/>
    </row>
    <row r="341" spans="2:31" x14ac:dyDescent="0.25">
      <c r="B341" s="17"/>
      <c r="C341" s="17"/>
      <c r="D341" s="17"/>
      <c r="E341" s="112"/>
      <c r="F341" s="17"/>
      <c r="G341" s="17"/>
      <c r="H341" s="17"/>
      <c r="I341" s="17"/>
      <c r="J341" s="112"/>
      <c r="K341" s="17"/>
      <c r="L341" s="17"/>
      <c r="M341" s="17"/>
      <c r="N341" s="17"/>
      <c r="Y341" s="113"/>
      <c r="Z341" s="113"/>
      <c r="AA341" s="131"/>
      <c r="AB341" s="131"/>
      <c r="AC341" s="131"/>
      <c r="AD341" s="131"/>
      <c r="AE341" s="131"/>
    </row>
    <row r="342" spans="2:31" x14ac:dyDescent="0.25">
      <c r="B342" s="17"/>
      <c r="C342" s="17"/>
      <c r="D342" s="17"/>
      <c r="E342" s="112"/>
      <c r="F342" s="17"/>
      <c r="G342" s="17"/>
      <c r="H342" s="17"/>
      <c r="I342" s="17"/>
      <c r="J342" s="112"/>
      <c r="K342" s="17"/>
      <c r="L342" s="17"/>
      <c r="M342" s="17"/>
      <c r="N342" s="17"/>
      <c r="Y342" s="113"/>
      <c r="Z342" s="113"/>
      <c r="AA342" s="131"/>
      <c r="AB342" s="131"/>
      <c r="AC342" s="131"/>
      <c r="AD342" s="131"/>
      <c r="AE342" s="131"/>
    </row>
    <row r="343" spans="2:31" x14ac:dyDescent="0.25">
      <c r="B343" s="17"/>
      <c r="C343" s="17"/>
      <c r="D343" s="17"/>
      <c r="E343" s="112"/>
      <c r="F343" s="17"/>
      <c r="G343" s="17"/>
      <c r="H343" s="17"/>
      <c r="I343" s="17"/>
      <c r="J343" s="112"/>
      <c r="K343" s="17"/>
      <c r="L343" s="17"/>
      <c r="M343" s="17"/>
      <c r="N343" s="17"/>
      <c r="Y343" s="113"/>
      <c r="Z343" s="113"/>
      <c r="AA343" s="131"/>
      <c r="AB343" s="131"/>
      <c r="AC343" s="131"/>
      <c r="AD343" s="131"/>
      <c r="AE343" s="131"/>
    </row>
    <row r="344" spans="2:31" x14ac:dyDescent="0.25">
      <c r="B344" s="17"/>
      <c r="C344" s="17"/>
      <c r="D344" s="17"/>
      <c r="E344" s="112"/>
      <c r="F344" s="17"/>
      <c r="G344" s="17"/>
      <c r="H344" s="17"/>
      <c r="I344" s="17"/>
      <c r="J344" s="112"/>
      <c r="K344" s="17"/>
      <c r="L344" s="17"/>
      <c r="M344" s="17"/>
      <c r="N344" s="17"/>
      <c r="Y344" s="113"/>
      <c r="Z344" s="113"/>
      <c r="AA344" s="131"/>
      <c r="AB344" s="131"/>
      <c r="AC344" s="131"/>
      <c r="AD344" s="131"/>
      <c r="AE344" s="131"/>
    </row>
    <row r="345" spans="2:31" x14ac:dyDescent="0.25">
      <c r="B345" s="17"/>
      <c r="C345" s="17"/>
      <c r="D345" s="17"/>
      <c r="E345" s="112"/>
      <c r="F345" s="17"/>
      <c r="G345" s="17"/>
      <c r="H345" s="17"/>
      <c r="I345" s="17"/>
      <c r="J345" s="112"/>
      <c r="K345" s="17"/>
      <c r="L345" s="17"/>
      <c r="M345" s="17"/>
      <c r="N345" s="17"/>
      <c r="Y345" s="113"/>
      <c r="Z345" s="113"/>
      <c r="AA345" s="131"/>
      <c r="AB345" s="131"/>
      <c r="AC345" s="131"/>
      <c r="AD345" s="131"/>
      <c r="AE345" s="131"/>
    </row>
    <row r="346" spans="2:31" x14ac:dyDescent="0.25">
      <c r="B346" s="17"/>
      <c r="C346" s="17"/>
      <c r="D346" s="17"/>
      <c r="E346" s="112"/>
      <c r="F346" s="17"/>
      <c r="G346" s="17"/>
      <c r="H346" s="17"/>
      <c r="I346" s="17"/>
      <c r="J346" s="112"/>
      <c r="K346" s="17"/>
      <c r="L346" s="17"/>
      <c r="M346" s="17"/>
      <c r="N346" s="17"/>
      <c r="Y346" s="113"/>
      <c r="Z346" s="113"/>
      <c r="AA346" s="131"/>
      <c r="AB346" s="131"/>
      <c r="AC346" s="131"/>
      <c r="AD346" s="131"/>
      <c r="AE346" s="131"/>
    </row>
    <row r="347" spans="2:31" x14ac:dyDescent="0.25">
      <c r="B347" s="17"/>
      <c r="C347" s="17"/>
      <c r="D347" s="17"/>
      <c r="E347" s="112"/>
      <c r="F347" s="17"/>
      <c r="G347" s="17"/>
      <c r="H347" s="17"/>
      <c r="I347" s="17"/>
      <c r="J347" s="112"/>
      <c r="K347" s="17"/>
      <c r="L347" s="17"/>
      <c r="M347" s="17"/>
      <c r="N347" s="17"/>
      <c r="Y347" s="113"/>
      <c r="Z347" s="113"/>
      <c r="AA347" s="131"/>
      <c r="AB347" s="131"/>
      <c r="AC347" s="131"/>
      <c r="AD347" s="131"/>
      <c r="AE347" s="131"/>
    </row>
    <row r="348" spans="2:31" x14ac:dyDescent="0.25">
      <c r="B348" s="17"/>
      <c r="C348" s="17"/>
      <c r="D348" s="17"/>
      <c r="E348" s="112"/>
      <c r="F348" s="17"/>
      <c r="G348" s="17"/>
      <c r="H348" s="17"/>
      <c r="I348" s="17"/>
      <c r="J348" s="112"/>
      <c r="K348" s="17"/>
      <c r="L348" s="17"/>
      <c r="M348" s="17"/>
      <c r="N348" s="17"/>
      <c r="Y348" s="113"/>
      <c r="Z348" s="113"/>
      <c r="AA348" s="131"/>
      <c r="AB348" s="131"/>
      <c r="AC348" s="131"/>
      <c r="AD348" s="131"/>
      <c r="AE348" s="131"/>
    </row>
    <row r="349" spans="2:31" x14ac:dyDescent="0.25">
      <c r="B349" s="17"/>
      <c r="C349" s="17"/>
      <c r="D349" s="17"/>
      <c r="E349" s="112"/>
      <c r="F349" s="17"/>
      <c r="G349" s="17"/>
      <c r="H349" s="17"/>
      <c r="I349" s="17"/>
      <c r="J349" s="112"/>
      <c r="K349" s="17"/>
      <c r="L349" s="17"/>
      <c r="M349" s="17"/>
      <c r="N349" s="17"/>
      <c r="Y349" s="113"/>
      <c r="Z349" s="113"/>
      <c r="AA349" s="131"/>
      <c r="AB349" s="131"/>
      <c r="AC349" s="131"/>
      <c r="AD349" s="131"/>
      <c r="AE349" s="131"/>
    </row>
    <row r="350" spans="2:31" x14ac:dyDescent="0.25">
      <c r="B350" s="17"/>
      <c r="C350" s="17"/>
      <c r="D350" s="17"/>
      <c r="E350" s="112"/>
      <c r="F350" s="17"/>
      <c r="G350" s="17"/>
      <c r="H350" s="17"/>
      <c r="I350" s="17"/>
      <c r="J350" s="112"/>
      <c r="K350" s="17"/>
      <c r="L350" s="17"/>
      <c r="M350" s="17"/>
      <c r="N350" s="17"/>
      <c r="Y350" s="113"/>
      <c r="Z350" s="113"/>
      <c r="AA350" s="131"/>
      <c r="AB350" s="131"/>
      <c r="AC350" s="131"/>
      <c r="AD350" s="131"/>
      <c r="AE350" s="131"/>
    </row>
    <row r="351" spans="2:31" x14ac:dyDescent="0.25">
      <c r="B351" s="17"/>
      <c r="C351" s="17"/>
      <c r="D351" s="17"/>
      <c r="E351" s="112"/>
      <c r="F351" s="17"/>
      <c r="G351" s="17"/>
      <c r="H351" s="17"/>
      <c r="I351" s="17"/>
      <c r="J351" s="112"/>
      <c r="K351" s="17"/>
      <c r="L351" s="17"/>
      <c r="M351" s="17"/>
      <c r="N351" s="17"/>
      <c r="Y351" s="113"/>
      <c r="Z351" s="113"/>
      <c r="AA351" s="131"/>
      <c r="AB351" s="131"/>
      <c r="AC351" s="131"/>
      <c r="AD351" s="131"/>
      <c r="AE351" s="131"/>
    </row>
    <row r="352" spans="2:31" x14ac:dyDescent="0.25">
      <c r="B352" s="17"/>
      <c r="C352" s="17"/>
      <c r="D352" s="17"/>
      <c r="E352" s="112"/>
      <c r="F352" s="17"/>
      <c r="G352" s="17"/>
      <c r="H352" s="17"/>
      <c r="I352" s="17"/>
      <c r="J352" s="112"/>
      <c r="K352" s="17"/>
      <c r="L352" s="17"/>
      <c r="M352" s="17"/>
      <c r="N352" s="17"/>
      <c r="Y352" s="113"/>
      <c r="Z352" s="113"/>
      <c r="AA352" s="131"/>
      <c r="AB352" s="131"/>
      <c r="AC352" s="131"/>
      <c r="AD352" s="131"/>
      <c r="AE352" s="131"/>
    </row>
    <row r="353" spans="2:31" x14ac:dyDescent="0.25">
      <c r="B353" s="17"/>
      <c r="C353" s="17"/>
      <c r="D353" s="17"/>
      <c r="E353" s="112"/>
      <c r="F353" s="17"/>
      <c r="G353" s="17"/>
      <c r="H353" s="17"/>
      <c r="I353" s="17"/>
      <c r="J353" s="112"/>
      <c r="K353" s="17"/>
      <c r="L353" s="17"/>
      <c r="M353" s="17"/>
      <c r="N353" s="17"/>
      <c r="Y353" s="113"/>
      <c r="Z353" s="113"/>
      <c r="AA353" s="131"/>
      <c r="AB353" s="131"/>
      <c r="AC353" s="131"/>
      <c r="AD353" s="131"/>
      <c r="AE353" s="131"/>
    </row>
    <row r="354" spans="2:31" x14ac:dyDescent="0.25">
      <c r="B354" s="17"/>
      <c r="C354" s="17"/>
      <c r="D354" s="17"/>
      <c r="E354" s="112"/>
      <c r="F354" s="17"/>
      <c r="G354" s="17"/>
      <c r="H354" s="17"/>
      <c r="I354" s="17"/>
      <c r="J354" s="112"/>
      <c r="K354" s="17"/>
      <c r="L354" s="17"/>
      <c r="M354" s="17"/>
      <c r="N354" s="17"/>
      <c r="Y354" s="113"/>
      <c r="Z354" s="113"/>
      <c r="AA354" s="131"/>
      <c r="AB354" s="131"/>
      <c r="AC354" s="131"/>
      <c r="AD354" s="131"/>
      <c r="AE354" s="131"/>
    </row>
    <row r="355" spans="2:31" x14ac:dyDescent="0.25">
      <c r="B355" s="17"/>
      <c r="C355" s="17"/>
      <c r="D355" s="17"/>
      <c r="E355" s="112"/>
      <c r="F355" s="17"/>
      <c r="G355" s="17"/>
      <c r="H355" s="17"/>
      <c r="I355" s="17"/>
      <c r="J355" s="112"/>
      <c r="K355" s="17"/>
      <c r="L355" s="17"/>
      <c r="M355" s="17"/>
      <c r="N355" s="17"/>
      <c r="Y355" s="113"/>
      <c r="Z355" s="113"/>
      <c r="AA355" s="131"/>
      <c r="AB355" s="131"/>
      <c r="AC355" s="131"/>
      <c r="AD355" s="131"/>
      <c r="AE355" s="131"/>
    </row>
    <row r="356" spans="2:31" x14ac:dyDescent="0.25">
      <c r="B356" s="17"/>
      <c r="C356" s="17"/>
      <c r="D356" s="17"/>
      <c r="E356" s="112"/>
      <c r="F356" s="17"/>
      <c r="G356" s="17"/>
      <c r="H356" s="17"/>
      <c r="I356" s="17"/>
      <c r="J356" s="112"/>
      <c r="K356" s="17"/>
      <c r="L356" s="17"/>
      <c r="M356" s="17"/>
      <c r="N356" s="17"/>
      <c r="Y356" s="113"/>
      <c r="Z356" s="113"/>
      <c r="AA356" s="131"/>
      <c r="AB356" s="131"/>
      <c r="AC356" s="131"/>
      <c r="AD356" s="131"/>
      <c r="AE356" s="131"/>
    </row>
    <row r="357" spans="2:31" x14ac:dyDescent="0.25">
      <c r="B357" s="17"/>
      <c r="C357" s="17"/>
      <c r="D357" s="17"/>
      <c r="E357" s="112"/>
      <c r="F357" s="17"/>
      <c r="G357" s="17"/>
      <c r="H357" s="17"/>
      <c r="I357" s="17"/>
      <c r="J357" s="112"/>
      <c r="K357" s="17"/>
      <c r="L357" s="17"/>
      <c r="M357" s="17"/>
      <c r="N357" s="17"/>
      <c r="Y357" s="113"/>
      <c r="Z357" s="113"/>
      <c r="AA357" s="131"/>
      <c r="AB357" s="131"/>
      <c r="AC357" s="131"/>
      <c r="AD357" s="131"/>
      <c r="AE357" s="131"/>
    </row>
    <row r="358" spans="2:31" x14ac:dyDescent="0.25">
      <c r="B358" s="17"/>
      <c r="C358" s="17"/>
      <c r="D358" s="17"/>
      <c r="E358" s="112"/>
      <c r="F358" s="17"/>
      <c r="G358" s="17"/>
      <c r="H358" s="17"/>
      <c r="I358" s="17"/>
      <c r="J358" s="112"/>
      <c r="K358" s="17"/>
      <c r="L358" s="17"/>
      <c r="M358" s="17"/>
      <c r="N358" s="17"/>
      <c r="Y358" s="113"/>
      <c r="Z358" s="113"/>
      <c r="AA358" s="131"/>
      <c r="AB358" s="131"/>
      <c r="AC358" s="131"/>
      <c r="AD358" s="131"/>
      <c r="AE358" s="131"/>
    </row>
    <row r="359" spans="2:31" x14ac:dyDescent="0.25">
      <c r="B359" s="17"/>
      <c r="C359" s="17"/>
      <c r="D359" s="17"/>
      <c r="E359" s="112"/>
      <c r="F359" s="17"/>
      <c r="G359" s="17"/>
      <c r="H359" s="17"/>
      <c r="I359" s="17"/>
      <c r="J359" s="112"/>
      <c r="K359" s="17"/>
      <c r="L359" s="17"/>
      <c r="M359" s="17"/>
      <c r="N359" s="17"/>
      <c r="Y359" s="113"/>
      <c r="Z359" s="113"/>
      <c r="AA359" s="131"/>
      <c r="AB359" s="131"/>
      <c r="AC359" s="131"/>
      <c r="AD359" s="131"/>
      <c r="AE359" s="131"/>
    </row>
    <row r="360" spans="2:31" x14ac:dyDescent="0.25">
      <c r="B360" s="17"/>
      <c r="C360" s="17"/>
      <c r="D360" s="17"/>
      <c r="E360" s="112"/>
      <c r="F360" s="17"/>
      <c r="G360" s="17"/>
      <c r="H360" s="17"/>
      <c r="I360" s="17"/>
      <c r="J360" s="112"/>
      <c r="K360" s="17"/>
      <c r="L360" s="17"/>
      <c r="M360" s="17"/>
      <c r="N360" s="17"/>
      <c r="Y360" s="113"/>
      <c r="Z360" s="113"/>
      <c r="AA360" s="131"/>
      <c r="AB360" s="131"/>
      <c r="AC360" s="131"/>
      <c r="AD360" s="131"/>
      <c r="AE360" s="131"/>
    </row>
    <row r="361" spans="2:31" x14ac:dyDescent="0.25">
      <c r="B361" s="17"/>
      <c r="C361" s="17"/>
      <c r="D361" s="17"/>
      <c r="E361" s="112"/>
      <c r="F361" s="17"/>
      <c r="G361" s="17"/>
      <c r="H361" s="17"/>
      <c r="I361" s="17"/>
      <c r="J361" s="112"/>
      <c r="K361" s="17"/>
      <c r="L361" s="17"/>
      <c r="M361" s="17"/>
      <c r="N361" s="17"/>
      <c r="Y361" s="113"/>
      <c r="Z361" s="113"/>
      <c r="AA361" s="131"/>
      <c r="AB361" s="131"/>
      <c r="AC361" s="131"/>
      <c r="AD361" s="131"/>
      <c r="AE361" s="131"/>
    </row>
    <row r="362" spans="2:31" x14ac:dyDescent="0.25">
      <c r="B362" s="17"/>
      <c r="C362" s="17"/>
      <c r="D362" s="17"/>
      <c r="E362" s="112"/>
      <c r="F362" s="17"/>
      <c r="G362" s="17"/>
      <c r="H362" s="17"/>
      <c r="I362" s="17"/>
      <c r="J362" s="112"/>
      <c r="K362" s="17"/>
      <c r="L362" s="17"/>
      <c r="M362" s="17"/>
      <c r="N362" s="17"/>
      <c r="Y362" s="113"/>
      <c r="Z362" s="113"/>
      <c r="AA362" s="131"/>
      <c r="AB362" s="131"/>
      <c r="AC362" s="131"/>
      <c r="AD362" s="131"/>
      <c r="AE362" s="131"/>
    </row>
    <row r="363" spans="2:31" x14ac:dyDescent="0.25">
      <c r="B363" s="17"/>
      <c r="C363" s="17"/>
      <c r="D363" s="17"/>
      <c r="E363" s="112"/>
      <c r="F363" s="17"/>
      <c r="G363" s="17"/>
      <c r="H363" s="17"/>
      <c r="I363" s="17"/>
      <c r="J363" s="112"/>
      <c r="K363" s="17"/>
      <c r="L363" s="17"/>
      <c r="M363" s="17"/>
      <c r="N363" s="17"/>
      <c r="Y363" s="113"/>
      <c r="Z363" s="113"/>
      <c r="AA363" s="131"/>
      <c r="AB363" s="131"/>
      <c r="AC363" s="131"/>
      <c r="AD363" s="131"/>
      <c r="AE363" s="131"/>
    </row>
    <row r="364" spans="2:31" x14ac:dyDescent="0.25">
      <c r="B364" s="17"/>
      <c r="C364" s="17"/>
      <c r="D364" s="17"/>
      <c r="E364" s="112"/>
      <c r="F364" s="17"/>
      <c r="G364" s="17"/>
      <c r="H364" s="17"/>
      <c r="I364" s="17"/>
      <c r="J364" s="112"/>
      <c r="K364" s="17"/>
      <c r="L364" s="17"/>
      <c r="M364" s="17"/>
      <c r="N364" s="17"/>
      <c r="Y364" s="113"/>
      <c r="Z364" s="113"/>
      <c r="AA364" s="131"/>
      <c r="AB364" s="131"/>
      <c r="AC364" s="131"/>
      <c r="AD364" s="131"/>
      <c r="AE364" s="131"/>
    </row>
    <row r="365" spans="2:31" x14ac:dyDescent="0.25">
      <c r="B365" s="17"/>
      <c r="C365" s="17"/>
      <c r="D365" s="17"/>
      <c r="E365" s="112"/>
      <c r="F365" s="17"/>
      <c r="G365" s="17"/>
      <c r="H365" s="17"/>
      <c r="I365" s="17"/>
      <c r="J365" s="112"/>
      <c r="K365" s="17"/>
      <c r="L365" s="17"/>
      <c r="M365" s="17"/>
      <c r="N365" s="17"/>
      <c r="Y365" s="113"/>
      <c r="Z365" s="113"/>
      <c r="AA365" s="131"/>
      <c r="AB365" s="131"/>
      <c r="AC365" s="131"/>
      <c r="AD365" s="131"/>
      <c r="AE365" s="131"/>
    </row>
    <row r="366" spans="2:31" x14ac:dyDescent="0.25">
      <c r="B366" s="17"/>
      <c r="C366" s="17"/>
      <c r="D366" s="17"/>
      <c r="E366" s="112"/>
      <c r="F366" s="17"/>
      <c r="G366" s="17"/>
      <c r="H366" s="17"/>
      <c r="I366" s="17"/>
      <c r="J366" s="112"/>
      <c r="K366" s="17"/>
      <c r="L366" s="17"/>
      <c r="M366" s="17"/>
      <c r="N366" s="17"/>
      <c r="Y366" s="113"/>
      <c r="Z366" s="113"/>
      <c r="AA366" s="131"/>
      <c r="AB366" s="131"/>
      <c r="AC366" s="131"/>
      <c r="AD366" s="131"/>
      <c r="AE366" s="131"/>
    </row>
    <row r="367" spans="2:31" x14ac:dyDescent="0.25">
      <c r="B367" s="17"/>
      <c r="C367" s="17"/>
      <c r="D367" s="17"/>
      <c r="E367" s="112"/>
      <c r="F367" s="17"/>
      <c r="G367" s="17"/>
      <c r="H367" s="17"/>
      <c r="I367" s="17"/>
      <c r="J367" s="112"/>
      <c r="K367" s="17"/>
      <c r="L367" s="17"/>
      <c r="M367" s="17"/>
      <c r="N367" s="17"/>
      <c r="Y367" s="113"/>
      <c r="Z367" s="113"/>
      <c r="AA367" s="131"/>
      <c r="AB367" s="131"/>
      <c r="AC367" s="131"/>
      <c r="AD367" s="131"/>
      <c r="AE367" s="131"/>
    </row>
    <row r="368" spans="2:31" x14ac:dyDescent="0.25">
      <c r="B368" s="17"/>
      <c r="C368" s="17"/>
      <c r="D368" s="17"/>
      <c r="E368" s="112"/>
      <c r="F368" s="17"/>
      <c r="G368" s="17"/>
      <c r="H368" s="17"/>
      <c r="I368" s="17"/>
      <c r="J368" s="112"/>
      <c r="K368" s="17"/>
      <c r="L368" s="17"/>
      <c r="M368" s="17"/>
      <c r="N368" s="17"/>
      <c r="Y368" s="113"/>
      <c r="Z368" s="113"/>
      <c r="AA368" s="131"/>
      <c r="AB368" s="131"/>
      <c r="AC368" s="131"/>
      <c r="AD368" s="131"/>
      <c r="AE368" s="131"/>
    </row>
    <row r="369" spans="2:31" x14ac:dyDescent="0.25">
      <c r="B369" s="17"/>
      <c r="C369" s="17"/>
      <c r="D369" s="17"/>
      <c r="E369" s="112"/>
      <c r="F369" s="17"/>
      <c r="G369" s="17"/>
      <c r="H369" s="17"/>
      <c r="I369" s="17"/>
      <c r="J369" s="112"/>
      <c r="K369" s="17"/>
      <c r="L369" s="17"/>
      <c r="M369" s="17"/>
      <c r="N369" s="17"/>
      <c r="Y369" s="113"/>
      <c r="Z369" s="113"/>
      <c r="AA369" s="131"/>
      <c r="AB369" s="131"/>
      <c r="AC369" s="131"/>
      <c r="AD369" s="131"/>
      <c r="AE369" s="131"/>
    </row>
    <row r="370" spans="2:31" x14ac:dyDescent="0.25">
      <c r="B370" s="17"/>
      <c r="C370" s="17"/>
      <c r="D370" s="17"/>
      <c r="E370" s="112"/>
      <c r="F370" s="17"/>
      <c r="G370" s="17"/>
      <c r="H370" s="17"/>
      <c r="I370" s="17"/>
      <c r="J370" s="112"/>
      <c r="K370" s="17"/>
      <c r="L370" s="17"/>
      <c r="M370" s="17"/>
      <c r="N370" s="17"/>
      <c r="Y370" s="113"/>
      <c r="Z370" s="113"/>
      <c r="AA370" s="131"/>
      <c r="AB370" s="131"/>
      <c r="AC370" s="131"/>
      <c r="AD370" s="131"/>
      <c r="AE370" s="131"/>
    </row>
    <row r="371" spans="2:31" x14ac:dyDescent="0.25">
      <c r="B371" s="17"/>
      <c r="C371" s="17"/>
      <c r="D371" s="17"/>
      <c r="E371" s="112"/>
      <c r="F371" s="17"/>
      <c r="G371" s="17"/>
      <c r="H371" s="17"/>
      <c r="I371" s="17"/>
      <c r="J371" s="112"/>
      <c r="K371" s="17"/>
      <c r="L371" s="17"/>
      <c r="M371" s="17"/>
      <c r="N371" s="17"/>
      <c r="Y371" s="113"/>
      <c r="Z371" s="113"/>
      <c r="AA371" s="131"/>
      <c r="AB371" s="131"/>
      <c r="AC371" s="131"/>
      <c r="AD371" s="131"/>
      <c r="AE371" s="131"/>
    </row>
    <row r="372" spans="2:31" x14ac:dyDescent="0.25">
      <c r="B372" s="17"/>
      <c r="C372" s="17"/>
      <c r="D372" s="17"/>
      <c r="E372" s="112"/>
      <c r="F372" s="17"/>
      <c r="G372" s="17"/>
      <c r="H372" s="17"/>
      <c r="I372" s="17"/>
      <c r="J372" s="112"/>
      <c r="K372" s="17"/>
      <c r="L372" s="17"/>
      <c r="M372" s="17"/>
      <c r="N372" s="17"/>
      <c r="Y372" s="113"/>
      <c r="Z372" s="113"/>
      <c r="AA372" s="131"/>
      <c r="AB372" s="131"/>
      <c r="AC372" s="131"/>
      <c r="AD372" s="131"/>
      <c r="AE372" s="131"/>
    </row>
    <row r="373" spans="2:31" x14ac:dyDescent="0.25">
      <c r="B373" s="17"/>
      <c r="C373" s="17"/>
      <c r="D373" s="17"/>
      <c r="E373" s="112"/>
      <c r="F373" s="17"/>
      <c r="G373" s="17"/>
      <c r="H373" s="17"/>
      <c r="I373" s="17"/>
      <c r="J373" s="112"/>
      <c r="K373" s="17"/>
      <c r="L373" s="17"/>
      <c r="M373" s="17"/>
      <c r="N373" s="17"/>
      <c r="Y373" s="113"/>
      <c r="Z373" s="113"/>
      <c r="AA373" s="131"/>
      <c r="AB373" s="131"/>
      <c r="AC373" s="131"/>
      <c r="AD373" s="131"/>
      <c r="AE373" s="131"/>
    </row>
    <row r="374" spans="2:31" x14ac:dyDescent="0.25">
      <c r="B374" s="17"/>
      <c r="C374" s="17"/>
      <c r="D374" s="17"/>
      <c r="E374" s="112"/>
      <c r="F374" s="17"/>
      <c r="G374" s="17"/>
      <c r="H374" s="17"/>
      <c r="I374" s="17"/>
      <c r="J374" s="112"/>
      <c r="K374" s="17"/>
      <c r="L374" s="17"/>
      <c r="M374" s="17"/>
      <c r="N374" s="17"/>
      <c r="Y374" s="113"/>
      <c r="Z374" s="113"/>
      <c r="AA374" s="131"/>
      <c r="AB374" s="131"/>
      <c r="AC374" s="131"/>
      <c r="AD374" s="131"/>
      <c r="AE374" s="131"/>
    </row>
    <row r="375" spans="2:31" x14ac:dyDescent="0.25">
      <c r="B375" s="17"/>
      <c r="C375" s="17"/>
      <c r="D375" s="17"/>
      <c r="E375" s="112"/>
      <c r="F375" s="17"/>
      <c r="G375" s="17"/>
      <c r="H375" s="17"/>
      <c r="I375" s="17"/>
      <c r="J375" s="112"/>
      <c r="K375" s="17"/>
      <c r="L375" s="17"/>
      <c r="M375" s="17"/>
      <c r="N375" s="17"/>
      <c r="Y375" s="113"/>
      <c r="Z375" s="113"/>
      <c r="AA375" s="131"/>
      <c r="AB375" s="131"/>
      <c r="AC375" s="131"/>
      <c r="AD375" s="131"/>
      <c r="AE375" s="131"/>
    </row>
    <row r="376" spans="2:31" x14ac:dyDescent="0.25">
      <c r="B376" s="17"/>
      <c r="C376" s="17"/>
      <c r="D376" s="17"/>
      <c r="E376" s="112"/>
      <c r="F376" s="17"/>
      <c r="G376" s="17"/>
      <c r="H376" s="17"/>
      <c r="I376" s="17"/>
      <c r="J376" s="112"/>
      <c r="K376" s="17"/>
      <c r="L376" s="17"/>
      <c r="M376" s="17"/>
      <c r="N376" s="17"/>
      <c r="Y376" s="113"/>
      <c r="Z376" s="113"/>
      <c r="AA376" s="131"/>
      <c r="AB376" s="131"/>
      <c r="AC376" s="131"/>
      <c r="AD376" s="131"/>
      <c r="AE376" s="131"/>
    </row>
    <row r="377" spans="2:31" x14ac:dyDescent="0.25">
      <c r="B377" s="17"/>
      <c r="C377" s="17"/>
      <c r="D377" s="17"/>
      <c r="E377" s="112"/>
      <c r="F377" s="17"/>
      <c r="G377" s="17"/>
      <c r="H377" s="17"/>
      <c r="I377" s="17"/>
      <c r="J377" s="112"/>
      <c r="K377" s="17"/>
      <c r="L377" s="17"/>
      <c r="M377" s="17"/>
      <c r="N377" s="17"/>
      <c r="Y377" s="113"/>
      <c r="Z377" s="113"/>
      <c r="AA377" s="131"/>
      <c r="AB377" s="131"/>
      <c r="AC377" s="131"/>
      <c r="AD377" s="131"/>
      <c r="AE377" s="131"/>
    </row>
    <row r="378" spans="2:31" x14ac:dyDescent="0.25">
      <c r="B378" s="17"/>
      <c r="C378" s="17"/>
      <c r="D378" s="17"/>
      <c r="E378" s="112"/>
      <c r="F378" s="17"/>
      <c r="G378" s="17"/>
      <c r="H378" s="17"/>
      <c r="I378" s="17"/>
      <c r="J378" s="112"/>
      <c r="K378" s="17"/>
      <c r="L378" s="17"/>
      <c r="M378" s="17"/>
      <c r="N378" s="17"/>
      <c r="Y378" s="113"/>
      <c r="Z378" s="113"/>
      <c r="AA378" s="131"/>
      <c r="AB378" s="131"/>
      <c r="AC378" s="131"/>
      <c r="AD378" s="131"/>
      <c r="AE378" s="131"/>
    </row>
    <row r="379" spans="2:31" x14ac:dyDescent="0.25">
      <c r="B379" s="17"/>
      <c r="C379" s="17"/>
      <c r="D379" s="17"/>
      <c r="E379" s="112"/>
      <c r="F379" s="17"/>
      <c r="G379" s="17"/>
      <c r="H379" s="17"/>
      <c r="I379" s="17"/>
      <c r="J379" s="112"/>
      <c r="K379" s="17"/>
      <c r="L379" s="17"/>
      <c r="M379" s="17"/>
      <c r="N379" s="17"/>
      <c r="Y379" s="113"/>
      <c r="Z379" s="113"/>
      <c r="AA379" s="131"/>
      <c r="AB379" s="131"/>
      <c r="AC379" s="131"/>
      <c r="AD379" s="131"/>
      <c r="AE379" s="131"/>
    </row>
    <row r="380" spans="2:31" x14ac:dyDescent="0.25">
      <c r="B380" s="17"/>
      <c r="C380" s="17"/>
      <c r="D380" s="17"/>
      <c r="E380" s="112"/>
      <c r="F380" s="17"/>
      <c r="G380" s="17"/>
      <c r="H380" s="17"/>
      <c r="I380" s="17"/>
      <c r="J380" s="112"/>
      <c r="K380" s="17"/>
      <c r="L380" s="17"/>
      <c r="M380" s="17"/>
      <c r="N380" s="17"/>
      <c r="Y380" s="113"/>
      <c r="Z380" s="113"/>
      <c r="AA380" s="131"/>
      <c r="AB380" s="131"/>
      <c r="AC380" s="131"/>
      <c r="AD380" s="131"/>
      <c r="AE380" s="131"/>
    </row>
    <row r="381" spans="2:31" x14ac:dyDescent="0.25">
      <c r="B381" s="17"/>
      <c r="C381" s="17"/>
      <c r="D381" s="17"/>
      <c r="E381" s="112"/>
      <c r="F381" s="17"/>
      <c r="G381" s="17"/>
      <c r="H381" s="17"/>
      <c r="I381" s="17"/>
      <c r="J381" s="112"/>
      <c r="K381" s="17"/>
      <c r="L381" s="17"/>
      <c r="M381" s="17"/>
      <c r="N381" s="17"/>
      <c r="Y381" s="113"/>
      <c r="Z381" s="113"/>
      <c r="AA381" s="131"/>
      <c r="AB381" s="131"/>
      <c r="AC381" s="131"/>
      <c r="AD381" s="131"/>
      <c r="AE381" s="131"/>
    </row>
    <row r="382" spans="2:31" x14ac:dyDescent="0.25">
      <c r="B382" s="17"/>
      <c r="C382" s="17"/>
      <c r="D382" s="17"/>
      <c r="E382" s="112"/>
      <c r="F382" s="17"/>
      <c r="G382" s="17"/>
      <c r="H382" s="17"/>
      <c r="I382" s="17"/>
      <c r="J382" s="112"/>
      <c r="K382" s="17"/>
      <c r="L382" s="17"/>
      <c r="M382" s="17"/>
      <c r="N382" s="17"/>
      <c r="Y382" s="113"/>
      <c r="Z382" s="113"/>
      <c r="AA382" s="131"/>
      <c r="AB382" s="131"/>
      <c r="AC382" s="131"/>
      <c r="AD382" s="131"/>
      <c r="AE382" s="131"/>
    </row>
    <row r="383" spans="2:31" x14ac:dyDescent="0.25">
      <c r="B383" s="17"/>
      <c r="C383" s="17"/>
      <c r="D383" s="17"/>
      <c r="E383" s="112"/>
      <c r="F383" s="17"/>
      <c r="G383" s="17"/>
      <c r="H383" s="17"/>
      <c r="I383" s="17"/>
      <c r="J383" s="112"/>
      <c r="K383" s="17"/>
      <c r="L383" s="17"/>
      <c r="M383" s="17"/>
      <c r="N383" s="17"/>
      <c r="Y383" s="113"/>
      <c r="Z383" s="113"/>
      <c r="AA383" s="131"/>
      <c r="AB383" s="131"/>
      <c r="AC383" s="131"/>
      <c r="AD383" s="131"/>
      <c r="AE383" s="131"/>
    </row>
    <row r="384" spans="2:31" x14ac:dyDescent="0.25">
      <c r="B384" s="17"/>
      <c r="C384" s="17"/>
      <c r="D384" s="17"/>
      <c r="E384" s="112"/>
      <c r="F384" s="17"/>
      <c r="G384" s="17"/>
      <c r="H384" s="17"/>
      <c r="I384" s="17"/>
      <c r="J384" s="112"/>
      <c r="K384" s="17"/>
      <c r="L384" s="17"/>
      <c r="M384" s="17"/>
      <c r="N384" s="17"/>
      <c r="Y384" s="113"/>
      <c r="Z384" s="113"/>
      <c r="AA384" s="131"/>
      <c r="AB384" s="131"/>
      <c r="AC384" s="131"/>
      <c r="AD384" s="131"/>
      <c r="AE384" s="131"/>
    </row>
    <row r="385" spans="2:31" x14ac:dyDescent="0.25">
      <c r="B385" s="17"/>
      <c r="C385" s="17"/>
      <c r="D385" s="17"/>
      <c r="E385" s="112"/>
      <c r="F385" s="17"/>
      <c r="G385" s="17"/>
      <c r="H385" s="17"/>
      <c r="I385" s="17"/>
      <c r="J385" s="112"/>
      <c r="K385" s="17"/>
      <c r="L385" s="17"/>
      <c r="M385" s="17"/>
      <c r="N385" s="17"/>
      <c r="Y385" s="113"/>
      <c r="Z385" s="113"/>
      <c r="AA385" s="131"/>
      <c r="AB385" s="131"/>
      <c r="AC385" s="131"/>
      <c r="AD385" s="131"/>
      <c r="AE385" s="131"/>
    </row>
    <row r="386" spans="2:31" x14ac:dyDescent="0.25">
      <c r="B386" s="17"/>
      <c r="C386" s="17"/>
      <c r="D386" s="17"/>
      <c r="E386" s="112"/>
      <c r="F386" s="17"/>
      <c r="G386" s="17"/>
      <c r="H386" s="17"/>
      <c r="I386" s="17"/>
      <c r="J386" s="112"/>
      <c r="K386" s="17"/>
      <c r="L386" s="17"/>
      <c r="M386" s="17"/>
      <c r="N386" s="17"/>
      <c r="Y386" s="113"/>
      <c r="Z386" s="113"/>
      <c r="AA386" s="131"/>
      <c r="AB386" s="131"/>
      <c r="AC386" s="131"/>
      <c r="AD386" s="131"/>
      <c r="AE386" s="131"/>
    </row>
    <row r="387" spans="2:31" x14ac:dyDescent="0.25">
      <c r="B387" s="17"/>
      <c r="C387" s="17"/>
      <c r="D387" s="17"/>
      <c r="E387" s="112"/>
      <c r="F387" s="17"/>
      <c r="G387" s="17"/>
      <c r="H387" s="17"/>
      <c r="I387" s="17"/>
      <c r="J387" s="112"/>
      <c r="K387" s="17"/>
      <c r="L387" s="17"/>
      <c r="M387" s="17"/>
      <c r="N387" s="17"/>
      <c r="Y387" s="113"/>
      <c r="Z387" s="113"/>
      <c r="AA387" s="131"/>
      <c r="AB387" s="131"/>
      <c r="AC387" s="131"/>
      <c r="AD387" s="131"/>
      <c r="AE387" s="131"/>
    </row>
    <row r="388" spans="2:31" x14ac:dyDescent="0.25">
      <c r="B388" s="17"/>
      <c r="C388" s="17"/>
      <c r="D388" s="17"/>
      <c r="E388" s="112"/>
      <c r="F388" s="17"/>
      <c r="G388" s="17"/>
      <c r="H388" s="17"/>
      <c r="I388" s="17"/>
      <c r="J388" s="112"/>
      <c r="K388" s="17"/>
      <c r="L388" s="17"/>
      <c r="M388" s="17"/>
      <c r="N388" s="17"/>
      <c r="Y388" s="113"/>
      <c r="Z388" s="113"/>
      <c r="AA388" s="131"/>
      <c r="AB388" s="131"/>
      <c r="AC388" s="131"/>
      <c r="AD388" s="131"/>
      <c r="AE388" s="131"/>
    </row>
    <row r="389" spans="2:31" x14ac:dyDescent="0.25">
      <c r="B389" s="17"/>
      <c r="C389" s="17"/>
      <c r="D389" s="17"/>
      <c r="E389" s="112"/>
      <c r="F389" s="17"/>
      <c r="G389" s="17"/>
      <c r="H389" s="17"/>
      <c r="I389" s="17"/>
      <c r="J389" s="112"/>
      <c r="K389" s="17"/>
      <c r="L389" s="17"/>
      <c r="M389" s="17"/>
      <c r="N389" s="17"/>
      <c r="Y389" s="113"/>
      <c r="Z389" s="113"/>
      <c r="AA389" s="131"/>
      <c r="AB389" s="131"/>
      <c r="AC389" s="131"/>
      <c r="AD389" s="131"/>
      <c r="AE389" s="131"/>
    </row>
    <row r="390" spans="2:31" x14ac:dyDescent="0.25">
      <c r="B390" s="17"/>
      <c r="C390" s="17"/>
      <c r="D390" s="17"/>
      <c r="E390" s="112"/>
      <c r="F390" s="17"/>
      <c r="G390" s="17"/>
      <c r="H390" s="17"/>
      <c r="I390" s="17"/>
      <c r="J390" s="112"/>
      <c r="K390" s="17"/>
      <c r="L390" s="17"/>
      <c r="M390" s="17"/>
      <c r="N390" s="17"/>
      <c r="Y390" s="113"/>
      <c r="Z390" s="113"/>
      <c r="AA390" s="131"/>
      <c r="AB390" s="131"/>
      <c r="AC390" s="131"/>
      <c r="AD390" s="131"/>
      <c r="AE390" s="131"/>
    </row>
    <row r="391" spans="2:31" x14ac:dyDescent="0.25">
      <c r="B391" s="17"/>
      <c r="C391" s="17"/>
      <c r="D391" s="17"/>
      <c r="E391" s="112"/>
      <c r="F391" s="17"/>
      <c r="G391" s="17"/>
      <c r="H391" s="17"/>
      <c r="I391" s="17"/>
      <c r="J391" s="112"/>
      <c r="K391" s="17"/>
      <c r="L391" s="17"/>
      <c r="M391" s="17"/>
      <c r="N391" s="17"/>
      <c r="Y391" s="113"/>
      <c r="Z391" s="113"/>
      <c r="AA391" s="131"/>
      <c r="AB391" s="131"/>
      <c r="AC391" s="131"/>
      <c r="AD391" s="131"/>
      <c r="AE391" s="131"/>
    </row>
    <row r="392" spans="2:31" x14ac:dyDescent="0.25">
      <c r="B392" s="17"/>
      <c r="C392" s="17"/>
      <c r="D392" s="17"/>
      <c r="E392" s="112"/>
      <c r="F392" s="17"/>
      <c r="G392" s="17"/>
      <c r="H392" s="17"/>
      <c r="I392" s="17"/>
      <c r="J392" s="112"/>
      <c r="K392" s="17"/>
      <c r="L392" s="17"/>
      <c r="M392" s="17"/>
      <c r="N392" s="17"/>
      <c r="Y392" s="113"/>
      <c r="Z392" s="113"/>
      <c r="AA392" s="131"/>
      <c r="AB392" s="131"/>
      <c r="AC392" s="131"/>
      <c r="AD392" s="131"/>
      <c r="AE392" s="131"/>
    </row>
    <row r="393" spans="2:31" x14ac:dyDescent="0.25">
      <c r="B393" s="17"/>
      <c r="C393" s="17"/>
      <c r="D393" s="17"/>
      <c r="E393" s="112"/>
      <c r="F393" s="17"/>
      <c r="G393" s="17"/>
      <c r="H393" s="17"/>
      <c r="I393" s="17"/>
      <c r="J393" s="112"/>
      <c r="K393" s="17"/>
      <c r="L393" s="17"/>
      <c r="M393" s="17"/>
      <c r="N393" s="17"/>
      <c r="Y393" s="113"/>
      <c r="Z393" s="113"/>
      <c r="AA393" s="131"/>
      <c r="AB393" s="131"/>
      <c r="AC393" s="131"/>
      <c r="AD393" s="131"/>
      <c r="AE393" s="131"/>
    </row>
    <row r="394" spans="2:31" x14ac:dyDescent="0.25">
      <c r="B394" s="17"/>
      <c r="C394" s="17"/>
      <c r="D394" s="17"/>
      <c r="E394" s="112"/>
      <c r="F394" s="17"/>
      <c r="G394" s="17"/>
      <c r="H394" s="17"/>
      <c r="I394" s="17"/>
      <c r="J394" s="112"/>
      <c r="K394" s="17"/>
      <c r="L394" s="17"/>
      <c r="M394" s="17"/>
      <c r="N394" s="17"/>
      <c r="Y394" s="113"/>
      <c r="Z394" s="113"/>
      <c r="AA394" s="131"/>
      <c r="AB394" s="131"/>
      <c r="AC394" s="131"/>
      <c r="AD394" s="131"/>
      <c r="AE394" s="131"/>
    </row>
    <row r="395" spans="2:31" x14ac:dyDescent="0.25">
      <c r="B395" s="17"/>
      <c r="C395" s="17"/>
      <c r="D395" s="17"/>
      <c r="E395" s="112"/>
      <c r="F395" s="17"/>
      <c r="G395" s="17"/>
      <c r="H395" s="17"/>
      <c r="I395" s="17"/>
      <c r="J395" s="112"/>
      <c r="K395" s="17"/>
      <c r="L395" s="17"/>
      <c r="M395" s="17"/>
      <c r="N395" s="17"/>
      <c r="Y395" s="113"/>
      <c r="Z395" s="113"/>
      <c r="AA395" s="131"/>
      <c r="AB395" s="131"/>
      <c r="AC395" s="131"/>
      <c r="AD395" s="131"/>
      <c r="AE395" s="131"/>
    </row>
    <row r="396" spans="2:31" x14ac:dyDescent="0.25">
      <c r="B396" s="17"/>
      <c r="C396" s="17"/>
      <c r="D396" s="17"/>
      <c r="E396" s="112"/>
      <c r="F396" s="17"/>
      <c r="G396" s="17"/>
      <c r="H396" s="17"/>
      <c r="I396" s="17"/>
      <c r="J396" s="112"/>
      <c r="K396" s="17"/>
      <c r="L396" s="17"/>
      <c r="M396" s="17"/>
      <c r="N396" s="17"/>
      <c r="Y396" s="113"/>
      <c r="Z396" s="113"/>
      <c r="AA396" s="131"/>
      <c r="AB396" s="131"/>
      <c r="AC396" s="131"/>
      <c r="AD396" s="131"/>
      <c r="AE396" s="131"/>
    </row>
    <row r="397" spans="2:31" x14ac:dyDescent="0.25">
      <c r="B397" s="17"/>
      <c r="C397" s="17"/>
      <c r="D397" s="17"/>
      <c r="E397" s="112"/>
      <c r="F397" s="17"/>
      <c r="G397" s="17"/>
      <c r="H397" s="17"/>
      <c r="I397" s="17"/>
      <c r="J397" s="112"/>
      <c r="K397" s="17"/>
      <c r="L397" s="17"/>
      <c r="M397" s="17"/>
      <c r="N397" s="17"/>
      <c r="Y397" s="113"/>
      <c r="Z397" s="113"/>
      <c r="AA397" s="131"/>
      <c r="AB397" s="131"/>
      <c r="AC397" s="131"/>
      <c r="AD397" s="131"/>
      <c r="AE397" s="131"/>
    </row>
    <row r="398" spans="2:31" x14ac:dyDescent="0.25">
      <c r="B398" s="17"/>
      <c r="C398" s="17"/>
      <c r="D398" s="17"/>
      <c r="E398" s="112"/>
      <c r="F398" s="17"/>
      <c r="G398" s="17"/>
      <c r="H398" s="17"/>
      <c r="I398" s="17"/>
      <c r="J398" s="112"/>
      <c r="K398" s="17"/>
      <c r="L398" s="17"/>
      <c r="M398" s="17"/>
      <c r="N398" s="17"/>
      <c r="Y398" s="113"/>
      <c r="Z398" s="113"/>
      <c r="AA398" s="131"/>
      <c r="AB398" s="131"/>
      <c r="AC398" s="131"/>
      <c r="AD398" s="131"/>
      <c r="AE398" s="131"/>
    </row>
    <row r="399" spans="2:31" x14ac:dyDescent="0.25">
      <c r="B399" s="17"/>
      <c r="C399" s="17"/>
      <c r="D399" s="17"/>
      <c r="E399" s="112"/>
      <c r="F399" s="17"/>
      <c r="G399" s="17"/>
      <c r="H399" s="17"/>
      <c r="I399" s="17"/>
      <c r="J399" s="112"/>
      <c r="K399" s="17"/>
      <c r="L399" s="17"/>
      <c r="M399" s="17"/>
      <c r="N399" s="17"/>
      <c r="Y399" s="113"/>
      <c r="Z399" s="113"/>
      <c r="AA399" s="131"/>
      <c r="AB399" s="131"/>
      <c r="AC399" s="131"/>
      <c r="AD399" s="131"/>
      <c r="AE399" s="131"/>
    </row>
    <row r="400" spans="2:31" x14ac:dyDescent="0.25">
      <c r="B400" s="17"/>
      <c r="C400" s="17"/>
      <c r="D400" s="17"/>
      <c r="E400" s="112"/>
      <c r="F400" s="17"/>
      <c r="G400" s="17"/>
      <c r="H400" s="17"/>
      <c r="I400" s="17"/>
      <c r="J400" s="112"/>
      <c r="K400" s="17"/>
      <c r="L400" s="17"/>
      <c r="M400" s="17"/>
      <c r="N400" s="17"/>
      <c r="Y400" s="113"/>
      <c r="Z400" s="113"/>
      <c r="AA400" s="131"/>
      <c r="AB400" s="131"/>
      <c r="AC400" s="131"/>
      <c r="AD400" s="131"/>
      <c r="AE400" s="131"/>
    </row>
    <row r="401" spans="2:31" x14ac:dyDescent="0.25">
      <c r="B401" s="17"/>
      <c r="C401" s="17"/>
      <c r="D401" s="17"/>
      <c r="E401" s="112"/>
      <c r="F401" s="17"/>
      <c r="G401" s="17"/>
      <c r="H401" s="17"/>
      <c r="I401" s="17"/>
      <c r="J401" s="112"/>
      <c r="K401" s="17"/>
      <c r="L401" s="17"/>
      <c r="M401" s="17"/>
      <c r="N401" s="17"/>
      <c r="Y401" s="113"/>
      <c r="Z401" s="113"/>
      <c r="AA401" s="131"/>
      <c r="AB401" s="131"/>
      <c r="AC401" s="131"/>
      <c r="AD401" s="131"/>
      <c r="AE401" s="131"/>
    </row>
    <row r="402" spans="2:31" x14ac:dyDescent="0.25">
      <c r="B402" s="17"/>
      <c r="C402" s="17"/>
      <c r="D402" s="17"/>
      <c r="E402" s="112"/>
      <c r="F402" s="17"/>
      <c r="G402" s="17"/>
      <c r="H402" s="17"/>
      <c r="I402" s="17"/>
      <c r="J402" s="112"/>
      <c r="K402" s="17"/>
      <c r="L402" s="17"/>
      <c r="M402" s="17"/>
      <c r="N402" s="17"/>
      <c r="Y402" s="113"/>
      <c r="Z402" s="113"/>
      <c r="AA402" s="131"/>
      <c r="AB402" s="131"/>
      <c r="AC402" s="131"/>
      <c r="AD402" s="131"/>
      <c r="AE402" s="131"/>
    </row>
    <row r="403" spans="2:31" x14ac:dyDescent="0.25">
      <c r="B403" s="17"/>
      <c r="C403" s="17"/>
      <c r="D403" s="17"/>
      <c r="E403" s="112"/>
      <c r="F403" s="17"/>
      <c r="G403" s="17"/>
      <c r="H403" s="17"/>
      <c r="I403" s="17"/>
      <c r="J403" s="112"/>
      <c r="K403" s="17"/>
      <c r="L403" s="17"/>
      <c r="M403" s="17"/>
      <c r="N403" s="17"/>
      <c r="Y403" s="113"/>
      <c r="Z403" s="113"/>
      <c r="AA403" s="131"/>
      <c r="AB403" s="131"/>
      <c r="AC403" s="131"/>
      <c r="AD403" s="131"/>
      <c r="AE403" s="131"/>
    </row>
    <row r="404" spans="2:31" x14ac:dyDescent="0.25">
      <c r="B404" s="17"/>
      <c r="C404" s="17"/>
      <c r="D404" s="17"/>
      <c r="E404" s="112"/>
      <c r="F404" s="17"/>
      <c r="G404" s="17"/>
      <c r="H404" s="17"/>
      <c r="I404" s="17"/>
      <c r="J404" s="112"/>
      <c r="K404" s="17"/>
      <c r="L404" s="17"/>
      <c r="M404" s="17"/>
      <c r="N404" s="17"/>
      <c r="Y404" s="113"/>
      <c r="Z404" s="113"/>
      <c r="AA404" s="131"/>
      <c r="AB404" s="131"/>
      <c r="AC404" s="131"/>
      <c r="AD404" s="131"/>
      <c r="AE404" s="131"/>
    </row>
    <row r="405" spans="2:31" x14ac:dyDescent="0.25">
      <c r="B405" s="17"/>
      <c r="C405" s="17"/>
      <c r="D405" s="17"/>
      <c r="E405" s="112"/>
      <c r="F405" s="17"/>
      <c r="G405" s="17"/>
      <c r="H405" s="17"/>
      <c r="I405" s="17"/>
      <c r="J405" s="112"/>
      <c r="K405" s="17"/>
      <c r="L405" s="17"/>
      <c r="M405" s="17"/>
      <c r="N405" s="17"/>
      <c r="Y405" s="113"/>
      <c r="Z405" s="113"/>
      <c r="AA405" s="131"/>
      <c r="AB405" s="131"/>
      <c r="AC405" s="131"/>
      <c r="AD405" s="131"/>
      <c r="AE405" s="131"/>
    </row>
    <row r="406" spans="2:31" x14ac:dyDescent="0.25">
      <c r="B406" s="17"/>
      <c r="C406" s="17"/>
      <c r="D406" s="17"/>
      <c r="E406" s="112"/>
      <c r="F406" s="17"/>
      <c r="G406" s="17"/>
      <c r="H406" s="17"/>
      <c r="I406" s="17"/>
      <c r="J406" s="112"/>
      <c r="K406" s="17"/>
      <c r="L406" s="17"/>
      <c r="M406" s="17"/>
      <c r="N406" s="17"/>
      <c r="Y406" s="113"/>
      <c r="Z406" s="113"/>
      <c r="AA406" s="131"/>
      <c r="AB406" s="131"/>
      <c r="AC406" s="131"/>
      <c r="AD406" s="131"/>
      <c r="AE406" s="131"/>
    </row>
    <row r="407" spans="2:31" x14ac:dyDescent="0.25">
      <c r="B407" s="17"/>
      <c r="C407" s="17"/>
      <c r="D407" s="17"/>
      <c r="E407" s="112"/>
      <c r="F407" s="17"/>
      <c r="G407" s="17"/>
      <c r="H407" s="17"/>
      <c r="I407" s="17"/>
      <c r="J407" s="112"/>
      <c r="K407" s="17"/>
      <c r="L407" s="17"/>
      <c r="M407" s="17"/>
      <c r="N407" s="17"/>
      <c r="Y407" s="113"/>
      <c r="Z407" s="113"/>
      <c r="AA407" s="131"/>
      <c r="AB407" s="131"/>
      <c r="AC407" s="131"/>
      <c r="AD407" s="131"/>
      <c r="AE407" s="131"/>
    </row>
    <row r="408" spans="2:31" x14ac:dyDescent="0.25">
      <c r="B408" s="17"/>
      <c r="C408" s="17"/>
      <c r="D408" s="17"/>
      <c r="E408" s="112"/>
      <c r="F408" s="17"/>
      <c r="G408" s="17"/>
      <c r="H408" s="17"/>
      <c r="I408" s="17"/>
      <c r="J408" s="112"/>
      <c r="K408" s="17"/>
      <c r="L408" s="17"/>
      <c r="M408" s="17"/>
      <c r="N408" s="17"/>
      <c r="Y408" s="113"/>
      <c r="Z408" s="113"/>
      <c r="AA408" s="131"/>
      <c r="AB408" s="131"/>
      <c r="AC408" s="131"/>
      <c r="AD408" s="131"/>
      <c r="AE408" s="131"/>
    </row>
    <row r="409" spans="2:31" x14ac:dyDescent="0.25">
      <c r="B409" s="17"/>
      <c r="C409" s="17"/>
      <c r="D409" s="17"/>
      <c r="E409" s="112"/>
      <c r="F409" s="17"/>
      <c r="G409" s="17"/>
      <c r="H409" s="17"/>
      <c r="I409" s="17"/>
      <c r="J409" s="112"/>
      <c r="K409" s="17"/>
      <c r="L409" s="17"/>
      <c r="M409" s="17"/>
      <c r="N409" s="17"/>
      <c r="Y409" s="113"/>
      <c r="Z409" s="113"/>
      <c r="AA409" s="131"/>
      <c r="AB409" s="131"/>
      <c r="AC409" s="131"/>
      <c r="AD409" s="131"/>
      <c r="AE409" s="131"/>
    </row>
    <row r="410" spans="2:31" x14ac:dyDescent="0.25">
      <c r="B410" s="17"/>
      <c r="C410" s="17"/>
      <c r="D410" s="17"/>
      <c r="E410" s="112"/>
      <c r="F410" s="17"/>
      <c r="G410" s="17"/>
      <c r="H410" s="17"/>
      <c r="I410" s="17"/>
      <c r="J410" s="112"/>
      <c r="K410" s="17"/>
      <c r="L410" s="17"/>
      <c r="M410" s="17"/>
      <c r="N410" s="17"/>
      <c r="Y410" s="113"/>
      <c r="Z410" s="113"/>
      <c r="AA410" s="131"/>
      <c r="AB410" s="131"/>
      <c r="AC410" s="131"/>
      <c r="AD410" s="131"/>
      <c r="AE410" s="131"/>
    </row>
    <row r="411" spans="2:31" x14ac:dyDescent="0.25">
      <c r="B411" s="17"/>
      <c r="C411" s="17"/>
      <c r="D411" s="17"/>
      <c r="E411" s="112"/>
      <c r="F411" s="17"/>
      <c r="G411" s="17"/>
      <c r="H411" s="17"/>
      <c r="I411" s="17"/>
      <c r="J411" s="112"/>
      <c r="K411" s="17"/>
      <c r="L411" s="17"/>
      <c r="M411" s="17"/>
      <c r="N411" s="17"/>
      <c r="Y411" s="113"/>
      <c r="Z411" s="113"/>
      <c r="AA411" s="131"/>
      <c r="AB411" s="131"/>
      <c r="AC411" s="131"/>
      <c r="AD411" s="131"/>
      <c r="AE411" s="131"/>
    </row>
    <row r="412" spans="2:31" x14ac:dyDescent="0.25">
      <c r="B412" s="17"/>
      <c r="C412" s="17"/>
      <c r="D412" s="17"/>
      <c r="E412" s="112"/>
      <c r="F412" s="17"/>
      <c r="G412" s="17"/>
      <c r="H412" s="17"/>
      <c r="I412" s="17"/>
      <c r="J412" s="112"/>
      <c r="K412" s="17"/>
      <c r="L412" s="17"/>
      <c r="M412" s="17"/>
      <c r="N412" s="17"/>
      <c r="Y412" s="113"/>
      <c r="Z412" s="113"/>
      <c r="AA412" s="131"/>
      <c r="AB412" s="131"/>
      <c r="AC412" s="131"/>
      <c r="AD412" s="131"/>
      <c r="AE412" s="131"/>
    </row>
    <row r="413" spans="2:31" x14ac:dyDescent="0.25">
      <c r="B413" s="17"/>
      <c r="C413" s="17"/>
      <c r="D413" s="17"/>
      <c r="E413" s="112"/>
      <c r="F413" s="17"/>
      <c r="G413" s="17"/>
      <c r="H413" s="17"/>
      <c r="I413" s="17"/>
      <c r="J413" s="112"/>
      <c r="K413" s="17"/>
      <c r="L413" s="17"/>
      <c r="M413" s="17"/>
      <c r="N413" s="17"/>
      <c r="Y413" s="113"/>
      <c r="Z413" s="113"/>
      <c r="AA413" s="131"/>
      <c r="AB413" s="131"/>
      <c r="AC413" s="131"/>
      <c r="AD413" s="131"/>
      <c r="AE413" s="131"/>
    </row>
    <row r="414" spans="2:31" x14ac:dyDescent="0.25">
      <c r="B414" s="17"/>
      <c r="C414" s="17"/>
      <c r="D414" s="17"/>
      <c r="E414" s="112"/>
      <c r="F414" s="17"/>
      <c r="G414" s="17"/>
      <c r="H414" s="17"/>
      <c r="I414" s="17"/>
      <c r="J414" s="112"/>
      <c r="K414" s="17"/>
      <c r="L414" s="17"/>
      <c r="M414" s="17"/>
      <c r="N414" s="17"/>
      <c r="Y414" s="113"/>
      <c r="Z414" s="113"/>
      <c r="AA414" s="131"/>
      <c r="AB414" s="131"/>
      <c r="AC414" s="131"/>
      <c r="AD414" s="131"/>
      <c r="AE414" s="131"/>
    </row>
    <row r="415" spans="2:31" x14ac:dyDescent="0.25">
      <c r="B415" s="17"/>
      <c r="C415" s="17"/>
      <c r="D415" s="17"/>
      <c r="E415" s="112"/>
      <c r="F415" s="17"/>
      <c r="G415" s="17"/>
      <c r="H415" s="17"/>
      <c r="I415" s="17"/>
      <c r="J415" s="112"/>
      <c r="K415" s="17"/>
      <c r="L415" s="17"/>
      <c r="M415" s="17"/>
      <c r="N415" s="17"/>
      <c r="Y415" s="113"/>
      <c r="Z415" s="113"/>
      <c r="AA415" s="131"/>
      <c r="AB415" s="131"/>
      <c r="AC415" s="131"/>
      <c r="AD415" s="131"/>
      <c r="AE415" s="131"/>
    </row>
    <row r="416" spans="2:31" x14ac:dyDescent="0.25">
      <c r="B416" s="17"/>
      <c r="C416" s="17"/>
      <c r="D416" s="17"/>
      <c r="E416" s="112"/>
      <c r="F416" s="17"/>
      <c r="G416" s="17"/>
      <c r="H416" s="17"/>
      <c r="I416" s="17"/>
      <c r="J416" s="112"/>
      <c r="K416" s="17"/>
      <c r="L416" s="17"/>
      <c r="M416" s="17"/>
      <c r="N416" s="17"/>
      <c r="Y416" s="113"/>
      <c r="Z416" s="113"/>
      <c r="AA416" s="131"/>
      <c r="AB416" s="131"/>
      <c r="AC416" s="131"/>
      <c r="AD416" s="131"/>
      <c r="AE416" s="131"/>
    </row>
    <row r="417" spans="2:31" x14ac:dyDescent="0.25">
      <c r="B417" s="17"/>
      <c r="C417" s="17"/>
      <c r="D417" s="17"/>
      <c r="E417" s="112"/>
      <c r="F417" s="17"/>
      <c r="G417" s="17"/>
      <c r="H417" s="17"/>
      <c r="I417" s="17"/>
      <c r="J417" s="112"/>
      <c r="K417" s="17"/>
      <c r="L417" s="17"/>
      <c r="M417" s="17"/>
      <c r="N417" s="17"/>
      <c r="Y417" s="113"/>
      <c r="Z417" s="113"/>
      <c r="AA417" s="131"/>
      <c r="AB417" s="131"/>
      <c r="AC417" s="131"/>
      <c r="AD417" s="131"/>
      <c r="AE417" s="131"/>
    </row>
    <row r="418" spans="2:31" x14ac:dyDescent="0.25">
      <c r="B418" s="17"/>
      <c r="C418" s="17"/>
      <c r="D418" s="17"/>
      <c r="E418" s="112"/>
      <c r="F418" s="17"/>
      <c r="G418" s="17"/>
      <c r="H418" s="17"/>
      <c r="I418" s="17"/>
      <c r="J418" s="112"/>
      <c r="K418" s="17"/>
      <c r="L418" s="17"/>
      <c r="M418" s="17"/>
      <c r="N418" s="17"/>
      <c r="Y418" s="113"/>
      <c r="Z418" s="113"/>
      <c r="AA418" s="131"/>
      <c r="AB418" s="131"/>
      <c r="AC418" s="131"/>
      <c r="AD418" s="131"/>
      <c r="AE418" s="131"/>
    </row>
    <row r="419" spans="2:31" x14ac:dyDescent="0.25">
      <c r="B419" s="17"/>
      <c r="C419" s="17"/>
      <c r="D419" s="17"/>
      <c r="E419" s="112"/>
      <c r="F419" s="17"/>
      <c r="G419" s="17"/>
      <c r="H419" s="17"/>
      <c r="I419" s="17"/>
      <c r="J419" s="112"/>
      <c r="K419" s="17"/>
      <c r="L419" s="17"/>
      <c r="M419" s="17"/>
      <c r="N419" s="17"/>
      <c r="Y419" s="113"/>
      <c r="Z419" s="113"/>
      <c r="AA419" s="131"/>
      <c r="AB419" s="131"/>
      <c r="AC419" s="131"/>
      <c r="AD419" s="131"/>
      <c r="AE419" s="131"/>
    </row>
    <row r="420" spans="2:31" x14ac:dyDescent="0.25">
      <c r="B420" s="17"/>
      <c r="C420" s="17"/>
      <c r="D420" s="17"/>
      <c r="E420" s="112"/>
      <c r="F420" s="17"/>
      <c r="G420" s="17"/>
      <c r="H420" s="17"/>
      <c r="I420" s="17"/>
      <c r="J420" s="112"/>
      <c r="K420" s="17"/>
      <c r="L420" s="17"/>
      <c r="M420" s="17"/>
      <c r="N420" s="17"/>
      <c r="Y420" s="113"/>
      <c r="Z420" s="113"/>
      <c r="AA420" s="131"/>
      <c r="AB420" s="131"/>
      <c r="AC420" s="131"/>
      <c r="AD420" s="131"/>
      <c r="AE420" s="131"/>
    </row>
    <row r="421" spans="2:31" x14ac:dyDescent="0.25">
      <c r="B421" s="17"/>
      <c r="C421" s="17"/>
      <c r="D421" s="17"/>
      <c r="E421" s="112"/>
      <c r="F421" s="17"/>
      <c r="G421" s="17"/>
      <c r="H421" s="17"/>
      <c r="I421" s="17"/>
      <c r="J421" s="112"/>
      <c r="K421" s="17"/>
      <c r="L421" s="17"/>
      <c r="M421" s="17"/>
      <c r="N421" s="17"/>
      <c r="Y421" s="113"/>
      <c r="Z421" s="113"/>
      <c r="AA421" s="131"/>
      <c r="AB421" s="131"/>
      <c r="AC421" s="131"/>
      <c r="AD421" s="131"/>
      <c r="AE421" s="131"/>
    </row>
    <row r="422" spans="2:31" x14ac:dyDescent="0.25">
      <c r="B422" s="17"/>
      <c r="C422" s="17"/>
      <c r="D422" s="17"/>
      <c r="E422" s="112"/>
      <c r="F422" s="17"/>
      <c r="G422" s="17"/>
      <c r="H422" s="17"/>
      <c r="I422" s="17"/>
      <c r="J422" s="112"/>
      <c r="K422" s="17"/>
      <c r="L422" s="17"/>
      <c r="M422" s="17"/>
      <c r="N422" s="17"/>
      <c r="Y422" s="113"/>
      <c r="Z422" s="113"/>
      <c r="AA422" s="131"/>
      <c r="AB422" s="131"/>
      <c r="AC422" s="131"/>
      <c r="AD422" s="131"/>
      <c r="AE422" s="131"/>
    </row>
    <row r="423" spans="2:31" x14ac:dyDescent="0.25">
      <c r="B423" s="17"/>
      <c r="C423" s="17"/>
      <c r="D423" s="17"/>
      <c r="E423" s="112"/>
      <c r="F423" s="17"/>
      <c r="G423" s="17"/>
      <c r="H423" s="17"/>
      <c r="I423" s="17"/>
      <c r="J423" s="112"/>
      <c r="K423" s="17"/>
      <c r="L423" s="17"/>
      <c r="M423" s="17"/>
      <c r="N423" s="17"/>
      <c r="Y423" s="113"/>
      <c r="Z423" s="113"/>
      <c r="AA423" s="131"/>
      <c r="AB423" s="131"/>
      <c r="AC423" s="131"/>
      <c r="AD423" s="131"/>
      <c r="AE423" s="131"/>
    </row>
    <row r="424" spans="2:31" x14ac:dyDescent="0.25">
      <c r="B424" s="17"/>
      <c r="C424" s="17"/>
      <c r="D424" s="17"/>
      <c r="E424" s="112"/>
      <c r="F424" s="17"/>
      <c r="G424" s="17"/>
      <c r="H424" s="17"/>
      <c r="I424" s="17"/>
      <c r="J424" s="112"/>
      <c r="K424" s="17"/>
      <c r="L424" s="17"/>
      <c r="M424" s="17"/>
      <c r="N424" s="17"/>
      <c r="Y424" s="113"/>
      <c r="Z424" s="113"/>
      <c r="AA424" s="131"/>
      <c r="AB424" s="131"/>
      <c r="AC424" s="131"/>
      <c r="AD424" s="131"/>
      <c r="AE424" s="131"/>
    </row>
    <row r="425" spans="2:31" x14ac:dyDescent="0.25">
      <c r="B425" s="17"/>
      <c r="C425" s="17"/>
      <c r="D425" s="17"/>
      <c r="E425" s="112"/>
      <c r="F425" s="17"/>
      <c r="G425" s="17"/>
      <c r="H425" s="17"/>
      <c r="I425" s="17"/>
      <c r="J425" s="112"/>
      <c r="K425" s="17"/>
      <c r="L425" s="17"/>
      <c r="M425" s="17"/>
      <c r="N425" s="17"/>
      <c r="Y425" s="113"/>
      <c r="Z425" s="113"/>
      <c r="AA425" s="131"/>
      <c r="AB425" s="131"/>
      <c r="AC425" s="131"/>
      <c r="AD425" s="131"/>
      <c r="AE425" s="131"/>
    </row>
    <row r="426" spans="2:31" x14ac:dyDescent="0.25">
      <c r="B426" s="17"/>
      <c r="C426" s="17"/>
      <c r="D426" s="17"/>
      <c r="E426" s="112"/>
      <c r="F426" s="17"/>
      <c r="G426" s="17"/>
      <c r="H426" s="17"/>
      <c r="I426" s="17"/>
      <c r="J426" s="112"/>
      <c r="K426" s="17"/>
      <c r="L426" s="17"/>
      <c r="M426" s="17"/>
      <c r="N426" s="17"/>
      <c r="Y426" s="113"/>
      <c r="Z426" s="113"/>
      <c r="AA426" s="131"/>
      <c r="AB426" s="131"/>
      <c r="AC426" s="131"/>
      <c r="AD426" s="131"/>
      <c r="AE426" s="131"/>
    </row>
    <row r="427" spans="2:31" x14ac:dyDescent="0.25">
      <c r="B427" s="17"/>
      <c r="C427" s="17"/>
      <c r="D427" s="17"/>
      <c r="E427" s="112"/>
      <c r="F427" s="17"/>
      <c r="G427" s="17"/>
      <c r="H427" s="17"/>
      <c r="I427" s="17"/>
      <c r="J427" s="112"/>
      <c r="K427" s="17"/>
      <c r="L427" s="17"/>
      <c r="M427" s="17"/>
      <c r="N427" s="17"/>
      <c r="Y427" s="113"/>
      <c r="Z427" s="113"/>
      <c r="AA427" s="131"/>
      <c r="AB427" s="131"/>
      <c r="AC427" s="131"/>
      <c r="AD427" s="131"/>
      <c r="AE427" s="131"/>
    </row>
    <row r="428" spans="2:31" x14ac:dyDescent="0.25">
      <c r="B428" s="17"/>
      <c r="C428" s="17"/>
      <c r="D428" s="17"/>
      <c r="E428" s="112"/>
      <c r="F428" s="17"/>
      <c r="G428" s="17"/>
      <c r="H428" s="17"/>
      <c r="I428" s="17"/>
      <c r="J428" s="112"/>
      <c r="K428" s="17"/>
      <c r="L428" s="17"/>
      <c r="M428" s="17"/>
      <c r="N428" s="17"/>
      <c r="Y428" s="113"/>
      <c r="Z428" s="113"/>
      <c r="AA428" s="131"/>
      <c r="AB428" s="131"/>
      <c r="AC428" s="131"/>
      <c r="AD428" s="131"/>
      <c r="AE428" s="131"/>
    </row>
    <row r="429" spans="2:31" x14ac:dyDescent="0.25">
      <c r="B429" s="17"/>
      <c r="C429" s="17"/>
      <c r="D429" s="17"/>
      <c r="E429" s="112"/>
      <c r="F429" s="17"/>
      <c r="G429" s="17"/>
      <c r="H429" s="17"/>
      <c r="I429" s="17"/>
      <c r="J429" s="112"/>
      <c r="K429" s="17"/>
      <c r="L429" s="17"/>
      <c r="M429" s="17"/>
      <c r="N429" s="17"/>
      <c r="Y429" s="113"/>
      <c r="Z429" s="113"/>
      <c r="AA429" s="131"/>
      <c r="AB429" s="131"/>
      <c r="AC429" s="131"/>
      <c r="AD429" s="131"/>
      <c r="AE429" s="131"/>
    </row>
    <row r="430" spans="2:31" x14ac:dyDescent="0.25">
      <c r="B430" s="17"/>
      <c r="C430" s="17"/>
      <c r="D430" s="17"/>
      <c r="E430" s="112"/>
      <c r="F430" s="17"/>
      <c r="G430" s="17"/>
      <c r="H430" s="17"/>
      <c r="I430" s="17"/>
      <c r="J430" s="112"/>
      <c r="K430" s="17"/>
      <c r="L430" s="17"/>
      <c r="M430" s="17"/>
      <c r="N430" s="17"/>
      <c r="Y430" s="113"/>
      <c r="Z430" s="113"/>
      <c r="AA430" s="131"/>
      <c r="AB430" s="131"/>
      <c r="AC430" s="131"/>
      <c r="AD430" s="131"/>
      <c r="AE430" s="131"/>
    </row>
    <row r="431" spans="2:31" x14ac:dyDescent="0.25">
      <c r="B431" s="17"/>
      <c r="C431" s="17"/>
      <c r="D431" s="17"/>
      <c r="E431" s="112"/>
      <c r="F431" s="17"/>
      <c r="G431" s="17"/>
      <c r="H431" s="17"/>
      <c r="I431" s="17"/>
      <c r="J431" s="112"/>
      <c r="K431" s="17"/>
      <c r="L431" s="17"/>
      <c r="M431" s="17"/>
      <c r="N431" s="17"/>
      <c r="Y431" s="113"/>
      <c r="Z431" s="113"/>
      <c r="AA431" s="131"/>
      <c r="AB431" s="131"/>
      <c r="AC431" s="131"/>
      <c r="AD431" s="131"/>
      <c r="AE431" s="131"/>
    </row>
    <row r="432" spans="2:31" x14ac:dyDescent="0.25">
      <c r="B432" s="17"/>
      <c r="C432" s="17"/>
      <c r="D432" s="17"/>
      <c r="E432" s="112"/>
      <c r="F432" s="17"/>
      <c r="G432" s="17"/>
      <c r="H432" s="17"/>
      <c r="I432" s="17"/>
      <c r="J432" s="112"/>
      <c r="K432" s="17"/>
      <c r="L432" s="17"/>
      <c r="M432" s="17"/>
      <c r="N432" s="17"/>
      <c r="Y432" s="113"/>
      <c r="Z432" s="113"/>
      <c r="AA432" s="131"/>
      <c r="AB432" s="131"/>
      <c r="AC432" s="131"/>
      <c r="AD432" s="131"/>
      <c r="AE432" s="131"/>
    </row>
    <row r="433" spans="2:31" x14ac:dyDescent="0.25">
      <c r="B433" s="17"/>
      <c r="C433" s="17"/>
      <c r="D433" s="17"/>
      <c r="E433" s="112"/>
      <c r="F433" s="17"/>
      <c r="G433" s="17"/>
      <c r="H433" s="17"/>
      <c r="I433" s="17"/>
      <c r="J433" s="112"/>
      <c r="K433" s="17"/>
      <c r="L433" s="17"/>
      <c r="M433" s="17"/>
      <c r="N433" s="17"/>
      <c r="Y433" s="113"/>
      <c r="Z433" s="113"/>
      <c r="AA433" s="131"/>
      <c r="AB433" s="131"/>
      <c r="AC433" s="131"/>
      <c r="AD433" s="131"/>
      <c r="AE433" s="131"/>
    </row>
    <row r="434" spans="2:31" x14ac:dyDescent="0.25">
      <c r="B434" s="17"/>
      <c r="C434" s="17"/>
      <c r="D434" s="17"/>
      <c r="E434" s="112"/>
      <c r="F434" s="17"/>
      <c r="G434" s="17"/>
      <c r="H434" s="17"/>
      <c r="I434" s="17"/>
      <c r="J434" s="112"/>
      <c r="K434" s="17"/>
      <c r="L434" s="17"/>
      <c r="M434" s="17"/>
      <c r="N434" s="17"/>
      <c r="Y434" s="113"/>
      <c r="Z434" s="113"/>
      <c r="AA434" s="131"/>
      <c r="AB434" s="131"/>
      <c r="AC434" s="131"/>
      <c r="AD434" s="131"/>
      <c r="AE434" s="131"/>
    </row>
    <row r="435" spans="2:31" x14ac:dyDescent="0.25">
      <c r="B435" s="17"/>
      <c r="C435" s="17"/>
      <c r="D435" s="17"/>
      <c r="E435" s="112"/>
      <c r="F435" s="17"/>
      <c r="G435" s="17"/>
      <c r="H435" s="17"/>
      <c r="I435" s="17"/>
      <c r="J435" s="112"/>
      <c r="K435" s="17"/>
      <c r="L435" s="17"/>
      <c r="M435" s="17"/>
      <c r="N435" s="17"/>
      <c r="Y435" s="113"/>
      <c r="Z435" s="113"/>
      <c r="AA435" s="131"/>
      <c r="AB435" s="131"/>
      <c r="AC435" s="131"/>
      <c r="AD435" s="131"/>
      <c r="AE435" s="131"/>
    </row>
    <row r="436" spans="2:31" x14ac:dyDescent="0.25">
      <c r="B436" s="17"/>
      <c r="C436" s="17"/>
      <c r="D436" s="17"/>
      <c r="E436" s="112"/>
      <c r="F436" s="17"/>
      <c r="G436" s="17"/>
      <c r="H436" s="17"/>
      <c r="I436" s="17"/>
      <c r="J436" s="112"/>
      <c r="K436" s="17"/>
      <c r="L436" s="17"/>
      <c r="M436" s="17"/>
      <c r="N436" s="17"/>
      <c r="Y436" s="113"/>
      <c r="Z436" s="113"/>
      <c r="AA436" s="131"/>
      <c r="AB436" s="131"/>
      <c r="AC436" s="131"/>
      <c r="AD436" s="131"/>
      <c r="AE436" s="131"/>
    </row>
    <row r="437" spans="2:31" x14ac:dyDescent="0.25">
      <c r="B437" s="17"/>
      <c r="C437" s="17"/>
      <c r="D437" s="17"/>
      <c r="E437" s="112"/>
      <c r="F437" s="17"/>
      <c r="G437" s="17"/>
      <c r="H437" s="17"/>
      <c r="I437" s="17"/>
      <c r="J437" s="112"/>
      <c r="K437" s="17"/>
      <c r="L437" s="17"/>
      <c r="M437" s="17"/>
      <c r="N437" s="17"/>
      <c r="Y437" s="113"/>
      <c r="Z437" s="113"/>
      <c r="AA437" s="131"/>
      <c r="AB437" s="131"/>
      <c r="AC437" s="131"/>
      <c r="AD437" s="131"/>
      <c r="AE437" s="131"/>
    </row>
    <row r="438" spans="2:31" x14ac:dyDescent="0.25">
      <c r="B438" s="17"/>
      <c r="C438" s="17"/>
      <c r="D438" s="17"/>
      <c r="E438" s="112"/>
      <c r="F438" s="17"/>
      <c r="G438" s="17"/>
      <c r="H438" s="17"/>
      <c r="I438" s="17"/>
      <c r="J438" s="112"/>
      <c r="K438" s="17"/>
      <c r="L438" s="17"/>
      <c r="M438" s="17"/>
      <c r="N438" s="17"/>
      <c r="Y438" s="113"/>
      <c r="Z438" s="113"/>
      <c r="AA438" s="131"/>
      <c r="AB438" s="131"/>
      <c r="AC438" s="131"/>
      <c r="AD438" s="131"/>
      <c r="AE438" s="131"/>
    </row>
    <row r="439" spans="2:31" x14ac:dyDescent="0.25">
      <c r="B439" s="17"/>
      <c r="C439" s="17"/>
      <c r="D439" s="17"/>
      <c r="E439" s="112"/>
      <c r="F439" s="17"/>
      <c r="G439" s="17"/>
      <c r="H439" s="17"/>
      <c r="I439" s="17"/>
      <c r="J439" s="112"/>
      <c r="K439" s="17"/>
      <c r="L439" s="17"/>
      <c r="M439" s="17"/>
      <c r="N439" s="17"/>
      <c r="Y439" s="113"/>
      <c r="Z439" s="113"/>
      <c r="AA439" s="131"/>
      <c r="AB439" s="131"/>
      <c r="AC439" s="131"/>
      <c r="AD439" s="131"/>
      <c r="AE439" s="131"/>
    </row>
    <row r="440" spans="2:31" x14ac:dyDescent="0.25">
      <c r="B440" s="17"/>
      <c r="C440" s="17"/>
      <c r="D440" s="17"/>
      <c r="E440" s="112"/>
      <c r="F440" s="17"/>
      <c r="G440" s="17"/>
      <c r="H440" s="17"/>
      <c r="I440" s="17"/>
      <c r="J440" s="112"/>
      <c r="K440" s="17"/>
      <c r="L440" s="17"/>
      <c r="M440" s="17"/>
      <c r="N440" s="17"/>
      <c r="Y440" s="113"/>
      <c r="Z440" s="113"/>
      <c r="AA440" s="131"/>
      <c r="AB440" s="131"/>
      <c r="AC440" s="131"/>
      <c r="AD440" s="131"/>
      <c r="AE440" s="131"/>
    </row>
    <row r="441" spans="2:31" x14ac:dyDescent="0.25">
      <c r="B441" s="17"/>
      <c r="C441" s="17"/>
      <c r="D441" s="17"/>
      <c r="E441" s="112"/>
      <c r="F441" s="17"/>
      <c r="G441" s="17"/>
      <c r="H441" s="17"/>
      <c r="I441" s="17"/>
      <c r="J441" s="112"/>
      <c r="K441" s="17"/>
      <c r="L441" s="17"/>
      <c r="M441" s="17"/>
      <c r="N441" s="17"/>
      <c r="Y441" s="113"/>
      <c r="Z441" s="113"/>
      <c r="AA441" s="131"/>
      <c r="AB441" s="131"/>
      <c r="AC441" s="131"/>
      <c r="AD441" s="131"/>
      <c r="AE441" s="131"/>
    </row>
    <row r="442" spans="2:31" x14ac:dyDescent="0.25">
      <c r="B442" s="17"/>
      <c r="C442" s="17"/>
      <c r="D442" s="17"/>
      <c r="E442" s="112"/>
      <c r="F442" s="17"/>
      <c r="G442" s="17"/>
      <c r="H442" s="17"/>
      <c r="I442" s="17"/>
      <c r="J442" s="112"/>
      <c r="K442" s="17"/>
      <c r="L442" s="17"/>
      <c r="M442" s="17"/>
      <c r="N442" s="17"/>
      <c r="Y442" s="113"/>
      <c r="Z442" s="113"/>
      <c r="AA442" s="131"/>
      <c r="AB442" s="131"/>
      <c r="AC442" s="131"/>
      <c r="AD442" s="131"/>
      <c r="AE442" s="131"/>
    </row>
    <row r="443" spans="2:31" x14ac:dyDescent="0.25">
      <c r="B443" s="17"/>
      <c r="C443" s="17"/>
      <c r="D443" s="17"/>
      <c r="E443" s="112"/>
      <c r="F443" s="17"/>
      <c r="G443" s="17"/>
      <c r="H443" s="17"/>
      <c r="I443" s="17"/>
      <c r="J443" s="112"/>
      <c r="K443" s="17"/>
      <c r="L443" s="17"/>
      <c r="M443" s="17"/>
      <c r="N443" s="17"/>
      <c r="Y443" s="113"/>
      <c r="Z443" s="113"/>
      <c r="AA443" s="131"/>
      <c r="AB443" s="131"/>
      <c r="AC443" s="131"/>
      <c r="AD443" s="131"/>
      <c r="AE443" s="131"/>
    </row>
    <row r="444" spans="2:31" x14ac:dyDescent="0.25">
      <c r="B444" s="17"/>
      <c r="C444" s="17"/>
      <c r="D444" s="17"/>
      <c r="E444" s="112"/>
      <c r="F444" s="17"/>
      <c r="G444" s="17"/>
      <c r="H444" s="17"/>
      <c r="I444" s="17"/>
      <c r="J444" s="112"/>
      <c r="K444" s="17"/>
      <c r="L444" s="17"/>
      <c r="M444" s="17"/>
      <c r="N444" s="17"/>
      <c r="Y444" s="113"/>
      <c r="Z444" s="113"/>
      <c r="AA444" s="131"/>
      <c r="AB444" s="131"/>
      <c r="AC444" s="131"/>
      <c r="AD444" s="131"/>
      <c r="AE444" s="131"/>
    </row>
    <row r="445" spans="2:31" x14ac:dyDescent="0.25">
      <c r="B445" s="17"/>
      <c r="C445" s="17"/>
      <c r="D445" s="17"/>
      <c r="E445" s="112"/>
      <c r="F445" s="17"/>
      <c r="G445" s="17"/>
      <c r="H445" s="17"/>
      <c r="I445" s="17"/>
      <c r="J445" s="112"/>
      <c r="K445" s="17"/>
      <c r="L445" s="17"/>
      <c r="M445" s="17"/>
      <c r="N445" s="17"/>
      <c r="Y445" s="113"/>
      <c r="Z445" s="113"/>
      <c r="AA445" s="131"/>
      <c r="AB445" s="131"/>
      <c r="AC445" s="131"/>
      <c r="AD445" s="131"/>
      <c r="AE445" s="131"/>
    </row>
    <row r="446" spans="2:31" x14ac:dyDescent="0.25">
      <c r="B446" s="17"/>
      <c r="C446" s="17"/>
      <c r="D446" s="17"/>
      <c r="E446" s="112"/>
      <c r="F446" s="17"/>
      <c r="G446" s="17"/>
      <c r="H446" s="17"/>
      <c r="I446" s="17"/>
      <c r="J446" s="112"/>
      <c r="K446" s="17"/>
      <c r="L446" s="17"/>
      <c r="M446" s="17"/>
      <c r="N446" s="17"/>
      <c r="Y446" s="113"/>
      <c r="Z446" s="113"/>
      <c r="AA446" s="131"/>
      <c r="AB446" s="131"/>
      <c r="AC446" s="131"/>
      <c r="AD446" s="131"/>
      <c r="AE446" s="131"/>
    </row>
    <row r="447" spans="2:31" x14ac:dyDescent="0.25">
      <c r="B447" s="17"/>
      <c r="C447" s="17"/>
      <c r="D447" s="17"/>
      <c r="E447" s="112"/>
      <c r="F447" s="17"/>
      <c r="G447" s="17"/>
      <c r="H447" s="17"/>
      <c r="I447" s="17"/>
      <c r="J447" s="112"/>
      <c r="K447" s="17"/>
      <c r="L447" s="17"/>
      <c r="M447" s="17"/>
      <c r="N447" s="17"/>
      <c r="Y447" s="113"/>
      <c r="Z447" s="113"/>
      <c r="AA447" s="131"/>
      <c r="AB447" s="131"/>
      <c r="AC447" s="131"/>
      <c r="AD447" s="131"/>
      <c r="AE447" s="131"/>
    </row>
    <row r="448" spans="2:31" x14ac:dyDescent="0.25">
      <c r="B448" s="17"/>
      <c r="C448" s="17"/>
      <c r="D448" s="17"/>
      <c r="E448" s="112"/>
      <c r="F448" s="17"/>
      <c r="G448" s="17"/>
      <c r="H448" s="17"/>
      <c r="I448" s="17"/>
      <c r="J448" s="112"/>
      <c r="K448" s="17"/>
      <c r="L448" s="17"/>
      <c r="M448" s="17"/>
      <c r="N448" s="17"/>
      <c r="Y448" s="113"/>
      <c r="Z448" s="113"/>
      <c r="AA448" s="131"/>
      <c r="AB448" s="131"/>
      <c r="AC448" s="131"/>
      <c r="AD448" s="131"/>
      <c r="AE448" s="131"/>
    </row>
    <row r="449" spans="29:31" x14ac:dyDescent="0.25">
      <c r="AC449" s="131"/>
      <c r="AD449" s="131"/>
      <c r="AE449" s="131"/>
    </row>
    <row r="450" spans="29:31" x14ac:dyDescent="0.25">
      <c r="AC450" s="131"/>
      <c r="AD450" s="131"/>
      <c r="AE450" s="131"/>
    </row>
    <row r="451" spans="29:31" x14ac:dyDescent="0.25">
      <c r="AC451" s="131"/>
      <c r="AD451" s="131"/>
      <c r="AE451" s="131"/>
    </row>
    <row r="452" spans="29:31" x14ac:dyDescent="0.25">
      <c r="AC452" s="131"/>
      <c r="AD452" s="131"/>
      <c r="AE452" s="131"/>
    </row>
    <row r="453" spans="29:31" x14ac:dyDescent="0.25">
      <c r="AC453" s="131"/>
      <c r="AD453" s="131"/>
      <c r="AE453" s="131"/>
    </row>
    <row r="454" spans="29:31" x14ac:dyDescent="0.25">
      <c r="AC454" s="131"/>
      <c r="AD454" s="131"/>
      <c r="AE454" s="131"/>
    </row>
    <row r="455" spans="29:31" x14ac:dyDescent="0.25">
      <c r="AC455" s="131"/>
      <c r="AD455" s="131"/>
      <c r="AE455" s="131"/>
    </row>
    <row r="456" spans="29:31" x14ac:dyDescent="0.25">
      <c r="AC456" s="131"/>
      <c r="AD456" s="131"/>
      <c r="AE456" s="131"/>
    </row>
    <row r="457" spans="29:31" x14ac:dyDescent="0.25">
      <c r="AC457" s="131"/>
      <c r="AD457" s="131"/>
      <c r="AE457" s="131"/>
    </row>
    <row r="458" spans="29:31" x14ac:dyDescent="0.25">
      <c r="AC458" s="131"/>
      <c r="AD458" s="131"/>
      <c r="AE458" s="131"/>
    </row>
  </sheetData>
  <mergeCells count="145">
    <mergeCell ref="AA17:AA18"/>
    <mergeCell ref="AA19:AA20"/>
    <mergeCell ref="AA21:AA22"/>
    <mergeCell ref="AA7:AA8"/>
    <mergeCell ref="AA9:AA10"/>
    <mergeCell ref="AA11:AA12"/>
    <mergeCell ref="AA13:AA14"/>
    <mergeCell ref="AA15:AA16"/>
    <mergeCell ref="J15:J16"/>
    <mergeCell ref="J17:J18"/>
    <mergeCell ref="J19:J20"/>
    <mergeCell ref="J21:J22"/>
    <mergeCell ref="Y15:Y16"/>
    <mergeCell ref="Y17:Y18"/>
    <mergeCell ref="Y19:Y20"/>
    <mergeCell ref="Y21:Y22"/>
    <mergeCell ref="Z7:Z8"/>
    <mergeCell ref="Z9:Z10"/>
    <mergeCell ref="Z11:Z12"/>
    <mergeCell ref="Z13:Z14"/>
    <mergeCell ref="Z15:Z16"/>
    <mergeCell ref="Z17:Z18"/>
    <mergeCell ref="Z19:Z20"/>
    <mergeCell ref="Z21:Z22"/>
    <mergeCell ref="E7:E8"/>
    <mergeCell ref="E9:E10"/>
    <mergeCell ref="E11:E12"/>
    <mergeCell ref="E13:E14"/>
    <mergeCell ref="E15:E16"/>
    <mergeCell ref="E17:E18"/>
    <mergeCell ref="E19:E20"/>
    <mergeCell ref="E21:E22"/>
    <mergeCell ref="T15:T16"/>
    <mergeCell ref="T17:T18"/>
    <mergeCell ref="T19:T20"/>
    <mergeCell ref="T21:T22"/>
    <mergeCell ref="O7:O8"/>
    <mergeCell ref="O9:O10"/>
    <mergeCell ref="O11:O12"/>
    <mergeCell ref="O13:O14"/>
    <mergeCell ref="O15:O16"/>
    <mergeCell ref="O17:O18"/>
    <mergeCell ref="O19:O20"/>
    <mergeCell ref="O21:O22"/>
    <mergeCell ref="R9:S9"/>
    <mergeCell ref="R7:S7"/>
    <mergeCell ref="T7:T8"/>
    <mergeCell ref="T9:T10"/>
    <mergeCell ref="W9:X9"/>
    <mergeCell ref="W7:X7"/>
    <mergeCell ref="Y7:Y8"/>
    <mergeCell ref="Y9:Y10"/>
    <mergeCell ref="Y11:Y12"/>
    <mergeCell ref="Y13:Y14"/>
    <mergeCell ref="U15:V15"/>
    <mergeCell ref="U7:V7"/>
    <mergeCell ref="U9:V9"/>
    <mergeCell ref="W21:X21"/>
    <mergeCell ref="W19:X19"/>
    <mergeCell ref="W17:X17"/>
    <mergeCell ref="W15:X15"/>
    <mergeCell ref="R13:S13"/>
    <mergeCell ref="R11:S11"/>
    <mergeCell ref="U11:V11"/>
    <mergeCell ref="U13:V13"/>
    <mergeCell ref="T11:T12"/>
    <mergeCell ref="T13:T14"/>
    <mergeCell ref="W13:X13"/>
    <mergeCell ref="W11:X11"/>
    <mergeCell ref="P19:Q19"/>
    <mergeCell ref="P21:Q21"/>
    <mergeCell ref="R21:S21"/>
    <mergeCell ref="R19:S19"/>
    <mergeCell ref="R17:S17"/>
    <mergeCell ref="R15:S15"/>
    <mergeCell ref="M13:N13"/>
    <mergeCell ref="U17:V17"/>
    <mergeCell ref="U19:V19"/>
    <mergeCell ref="U21:V21"/>
    <mergeCell ref="M7:N7"/>
    <mergeCell ref="P7:Q7"/>
    <mergeCell ref="P9:Q9"/>
    <mergeCell ref="P11:Q11"/>
    <mergeCell ref="P13:Q13"/>
    <mergeCell ref="K15:L15"/>
    <mergeCell ref="K17:L17"/>
    <mergeCell ref="P15:Q15"/>
    <mergeCell ref="P17:Q17"/>
    <mergeCell ref="F21:G21"/>
    <mergeCell ref="F19:G19"/>
    <mergeCell ref="F17:G17"/>
    <mergeCell ref="F15:G15"/>
    <mergeCell ref="H11:I11"/>
    <mergeCell ref="H13:I13"/>
    <mergeCell ref="H15:I15"/>
    <mergeCell ref="M11:N11"/>
    <mergeCell ref="M9:N9"/>
    <mergeCell ref="R6:S6"/>
    <mergeCell ref="U6:V6"/>
    <mergeCell ref="W6:X6"/>
    <mergeCell ref="F7:G7"/>
    <mergeCell ref="F9:G9"/>
    <mergeCell ref="H7:I7"/>
    <mergeCell ref="H9:I9"/>
    <mergeCell ref="K19:L19"/>
    <mergeCell ref="K21:L21"/>
    <mergeCell ref="M21:N21"/>
    <mergeCell ref="M19:N19"/>
    <mergeCell ref="M17:N17"/>
    <mergeCell ref="M15:N15"/>
    <mergeCell ref="F13:G13"/>
    <mergeCell ref="F11:G11"/>
    <mergeCell ref="K7:L7"/>
    <mergeCell ref="K9:L9"/>
    <mergeCell ref="K11:L11"/>
    <mergeCell ref="K13:L13"/>
    <mergeCell ref="J7:J8"/>
    <mergeCell ref="J9:J10"/>
    <mergeCell ref="J11:J12"/>
    <mergeCell ref="J13:J14"/>
    <mergeCell ref="H21:I21"/>
    <mergeCell ref="C23:G23"/>
    <mergeCell ref="C13:D14"/>
    <mergeCell ref="C15:D16"/>
    <mergeCell ref="C17:D18"/>
    <mergeCell ref="C19:D20"/>
    <mergeCell ref="C21:D22"/>
    <mergeCell ref="C2:Z3"/>
    <mergeCell ref="C7:D8"/>
    <mergeCell ref="C6:D6"/>
    <mergeCell ref="C9:D10"/>
    <mergeCell ref="C11:D12"/>
    <mergeCell ref="F6:G6"/>
    <mergeCell ref="H6:I6"/>
    <mergeCell ref="E5:I5"/>
    <mergeCell ref="J5:N5"/>
    <mergeCell ref="O5:S5"/>
    <mergeCell ref="T5:X5"/>
    <mergeCell ref="Y5:Y6"/>
    <mergeCell ref="Z5:Z6"/>
    <mergeCell ref="K6:L6"/>
    <mergeCell ref="M6:N6"/>
    <mergeCell ref="P6:Q6"/>
    <mergeCell ref="H17:I17"/>
    <mergeCell ref="H19:I19"/>
  </mergeCells>
  <conditionalFormatting sqref="F9 F7 F21 F19 F17 F15 F13 F11 K7 K9 K11 K13 K15 K17 K19 K21 P7 P9 P11 P13 P15 P17 P19 P21 U7 U9 U11 U13 U15 U17 U19 U21">
    <cfRule type="colorScale" priority="77">
      <colorScale>
        <cfvo type="min"/>
        <cfvo type="max"/>
        <color theme="9" tint="0.79998168889431442"/>
        <color theme="9" tint="-0.249977111117893"/>
      </colorScale>
    </cfRule>
  </conditionalFormatting>
  <conditionalFormatting sqref="H19">
    <cfRule type="colorScale" priority="64">
      <colorScale>
        <cfvo type="min"/>
        <cfvo type="max"/>
        <color theme="4" tint="0.59999389629810485"/>
        <color theme="4" tint="-0.249977111117893"/>
      </colorScale>
    </cfRule>
  </conditionalFormatting>
  <conditionalFormatting sqref="H17">
    <cfRule type="colorScale" priority="62">
      <colorScale>
        <cfvo type="min"/>
        <cfvo type="max"/>
        <color theme="4" tint="0.59999389629810485"/>
        <color theme="4" tint="-0.249977111117893"/>
      </colorScale>
    </cfRule>
  </conditionalFormatting>
  <conditionalFormatting sqref="H15">
    <cfRule type="colorScale" priority="60">
      <colorScale>
        <cfvo type="min"/>
        <cfvo type="max"/>
        <color theme="4" tint="0.59999389629810485"/>
        <color theme="4" tint="-0.249977111117893"/>
      </colorScale>
    </cfRule>
  </conditionalFormatting>
  <conditionalFormatting sqref="H13">
    <cfRule type="colorScale" priority="58">
      <colorScale>
        <cfvo type="min"/>
        <cfvo type="max"/>
        <color theme="4" tint="0.59999389629810485"/>
        <color theme="4" tint="-0.249977111117893"/>
      </colorScale>
    </cfRule>
  </conditionalFormatting>
  <conditionalFormatting sqref="H11">
    <cfRule type="colorScale" priority="56">
      <colorScale>
        <cfvo type="min"/>
        <cfvo type="max"/>
        <color theme="4" tint="0.59999389629810485"/>
        <color theme="4" tint="-0.249977111117893"/>
      </colorScale>
    </cfRule>
  </conditionalFormatting>
  <conditionalFormatting sqref="H9">
    <cfRule type="colorScale" priority="54">
      <colorScale>
        <cfvo type="min"/>
        <cfvo type="max"/>
        <color theme="4" tint="0.59999389629810485"/>
        <color theme="4" tint="-0.249977111117893"/>
      </colorScale>
    </cfRule>
  </conditionalFormatting>
  <conditionalFormatting sqref="H7">
    <cfRule type="colorScale" priority="52">
      <colorScale>
        <cfvo type="min"/>
        <cfvo type="max"/>
        <color theme="4" tint="0.59999389629810485"/>
        <color theme="4" tint="-0.249977111117893"/>
      </colorScale>
    </cfRule>
  </conditionalFormatting>
  <conditionalFormatting sqref="M7">
    <cfRule type="colorScale" priority="50">
      <colorScale>
        <cfvo type="min"/>
        <cfvo type="max"/>
        <color theme="4" tint="0.59999389629810485"/>
        <color theme="4" tint="-0.249977111117893"/>
      </colorScale>
    </cfRule>
  </conditionalFormatting>
  <conditionalFormatting sqref="M9">
    <cfRule type="colorScale" priority="48">
      <colorScale>
        <cfvo type="min"/>
        <cfvo type="max"/>
        <color theme="4" tint="0.59999389629810485"/>
        <color theme="4" tint="-0.249977111117893"/>
      </colorScale>
    </cfRule>
  </conditionalFormatting>
  <conditionalFormatting sqref="M11">
    <cfRule type="colorScale" priority="46">
      <colorScale>
        <cfvo type="min"/>
        <cfvo type="max"/>
        <color theme="4" tint="0.59999389629810485"/>
        <color theme="4" tint="-0.249977111117893"/>
      </colorScale>
    </cfRule>
  </conditionalFormatting>
  <conditionalFormatting sqref="M13">
    <cfRule type="colorScale" priority="44">
      <colorScale>
        <cfvo type="min"/>
        <cfvo type="max"/>
        <color theme="4" tint="0.59999389629810485"/>
        <color theme="4" tint="-0.249977111117893"/>
      </colorScale>
    </cfRule>
  </conditionalFormatting>
  <conditionalFormatting sqref="M15">
    <cfRule type="colorScale" priority="42">
      <colorScale>
        <cfvo type="min"/>
        <cfvo type="max"/>
        <color theme="4" tint="0.59999389629810485"/>
        <color theme="4" tint="-0.249977111117893"/>
      </colorScale>
    </cfRule>
  </conditionalFormatting>
  <conditionalFormatting sqref="M17">
    <cfRule type="colorScale" priority="40">
      <colorScale>
        <cfvo type="min"/>
        <cfvo type="max"/>
        <color theme="4" tint="0.59999389629810485"/>
        <color theme="4" tint="-0.249977111117893"/>
      </colorScale>
    </cfRule>
  </conditionalFormatting>
  <conditionalFormatting sqref="M19">
    <cfRule type="colorScale" priority="38">
      <colorScale>
        <cfvo type="min"/>
        <cfvo type="max"/>
        <color theme="4" tint="0.59999389629810485"/>
        <color theme="4" tint="-0.249977111117893"/>
      </colorScale>
    </cfRule>
  </conditionalFormatting>
  <conditionalFormatting sqref="M21">
    <cfRule type="colorScale" priority="36">
      <colorScale>
        <cfvo type="min"/>
        <cfvo type="max"/>
        <color theme="4" tint="0.59999389629810485"/>
        <color theme="4" tint="-0.249977111117893"/>
      </colorScale>
    </cfRule>
  </conditionalFormatting>
  <conditionalFormatting sqref="R7">
    <cfRule type="colorScale" priority="34">
      <colorScale>
        <cfvo type="min"/>
        <cfvo type="max"/>
        <color theme="4" tint="0.59999389629810485"/>
        <color theme="4" tint="-0.249977111117893"/>
      </colorScale>
    </cfRule>
  </conditionalFormatting>
  <conditionalFormatting sqref="R9">
    <cfRule type="colorScale" priority="32">
      <colorScale>
        <cfvo type="min"/>
        <cfvo type="max"/>
        <color theme="4" tint="0.59999389629810485"/>
        <color theme="4" tint="-0.249977111117893"/>
      </colorScale>
    </cfRule>
  </conditionalFormatting>
  <conditionalFormatting sqref="R11">
    <cfRule type="colorScale" priority="30">
      <colorScale>
        <cfvo type="min"/>
        <cfvo type="max"/>
        <color theme="4" tint="0.59999389629810485"/>
        <color theme="4" tint="-0.249977111117893"/>
      </colorScale>
    </cfRule>
  </conditionalFormatting>
  <conditionalFormatting sqref="R13">
    <cfRule type="colorScale" priority="28">
      <colorScale>
        <cfvo type="min"/>
        <cfvo type="max"/>
        <color theme="4" tint="0.59999389629810485"/>
        <color theme="4" tint="-0.249977111117893"/>
      </colorScale>
    </cfRule>
  </conditionalFormatting>
  <conditionalFormatting sqref="R15">
    <cfRule type="colorScale" priority="26">
      <colorScale>
        <cfvo type="min"/>
        <cfvo type="max"/>
        <color theme="4" tint="0.59999389629810485"/>
        <color theme="4" tint="-0.249977111117893"/>
      </colorScale>
    </cfRule>
  </conditionalFormatting>
  <conditionalFormatting sqref="R17">
    <cfRule type="colorScale" priority="24">
      <colorScale>
        <cfvo type="min"/>
        <cfvo type="max"/>
        <color theme="4" tint="0.59999389629810485"/>
        <color theme="4" tint="-0.249977111117893"/>
      </colorScale>
    </cfRule>
  </conditionalFormatting>
  <conditionalFormatting sqref="R19">
    <cfRule type="colorScale" priority="22">
      <colorScale>
        <cfvo type="min"/>
        <cfvo type="max"/>
        <color theme="4" tint="0.59999389629810485"/>
        <color theme="4" tint="-0.249977111117893"/>
      </colorScale>
    </cfRule>
  </conditionalFormatting>
  <conditionalFormatting sqref="R21">
    <cfRule type="colorScale" priority="20">
      <colorScale>
        <cfvo type="min"/>
        <cfvo type="max"/>
        <color theme="4" tint="0.59999389629810485"/>
        <color theme="4" tint="-0.249977111117893"/>
      </colorScale>
    </cfRule>
  </conditionalFormatting>
  <conditionalFormatting sqref="W7">
    <cfRule type="colorScale" priority="18">
      <colorScale>
        <cfvo type="min"/>
        <cfvo type="max"/>
        <color theme="4" tint="0.59999389629810485"/>
        <color theme="4" tint="-0.249977111117893"/>
      </colorScale>
    </cfRule>
  </conditionalFormatting>
  <conditionalFormatting sqref="W9">
    <cfRule type="colorScale" priority="16">
      <colorScale>
        <cfvo type="min"/>
        <cfvo type="max"/>
        <color theme="4" tint="0.59999389629810485"/>
        <color theme="4" tint="-0.249977111117893"/>
      </colorScale>
    </cfRule>
  </conditionalFormatting>
  <conditionalFormatting sqref="W11">
    <cfRule type="colorScale" priority="14">
      <colorScale>
        <cfvo type="min"/>
        <cfvo type="max"/>
        <color theme="4" tint="0.59999389629810485"/>
        <color theme="4" tint="-0.249977111117893"/>
      </colorScale>
    </cfRule>
  </conditionalFormatting>
  <conditionalFormatting sqref="W13">
    <cfRule type="colorScale" priority="12">
      <colorScale>
        <cfvo type="min"/>
        <cfvo type="max"/>
        <color theme="4" tint="0.59999389629810485"/>
        <color theme="4" tint="-0.249977111117893"/>
      </colorScale>
    </cfRule>
  </conditionalFormatting>
  <conditionalFormatting sqref="W15">
    <cfRule type="colorScale" priority="10">
      <colorScale>
        <cfvo type="min"/>
        <cfvo type="max"/>
        <color theme="4" tint="0.59999389629810485"/>
        <color theme="4" tint="-0.249977111117893"/>
      </colorScale>
    </cfRule>
  </conditionalFormatting>
  <conditionalFormatting sqref="W17">
    <cfRule type="colorScale" priority="8">
      <colorScale>
        <cfvo type="min"/>
        <cfvo type="max"/>
        <color theme="4" tint="0.59999389629810485"/>
        <color theme="4" tint="-0.249977111117893"/>
      </colorScale>
    </cfRule>
  </conditionalFormatting>
  <conditionalFormatting sqref="W19">
    <cfRule type="colorScale" priority="6">
      <colorScale>
        <cfvo type="min"/>
        <cfvo type="max"/>
        <color theme="4" tint="0.59999389629810485"/>
        <color theme="4" tint="-0.249977111117893"/>
      </colorScale>
    </cfRule>
  </conditionalFormatting>
  <conditionalFormatting sqref="W21">
    <cfRule type="colorScale" priority="4">
      <colorScale>
        <cfvo type="min"/>
        <cfvo type="max"/>
        <color theme="4" tint="0.59999389629810485"/>
        <color theme="4" tint="-0.249977111117893"/>
      </colorScale>
    </cfRule>
  </conditionalFormatting>
  <conditionalFormatting sqref="H21">
    <cfRule type="colorScale" priority="2">
      <colorScale>
        <cfvo type="min"/>
        <cfvo type="max"/>
        <color theme="4" tint="0.59999389629810485"/>
        <color theme="4" tint="-0.249977111117893"/>
      </colorScale>
    </cfRule>
  </conditionalFormatting>
  <pageMargins left="0.7" right="0.7" top="0.75" bottom="0.75" header="0.3" footer="0.3"/>
  <pageSetup paperSize="8" scale="55" fitToHeight="0" orientation="landscape" r:id="rId1"/>
  <ignoredErrors>
    <ignoredError sqref="F8 F10 F12 F14 F16 F18 F20 H8 H10 H12 H14 H16 H18 H20 K8 K10 K12 K14 K16 K18 K20 M8 M10 M12 M14 M16 M18 M20 P8 P10 P12 P14 P16 P18 P20 R8 R10 R12 R14 R16 R18 R20 U8 U10 U12 U14 U16 U18 U20 W8 W10 W12 W14 W16 W18 W20"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0177" r:id="rId4" name="List Box 1">
              <controlPr defaultSize="0" autoLine="0" autoPict="0">
                <anchor moveWithCells="1">
                  <from>
                    <xdr:col>0</xdr:col>
                    <xdr:colOff>0</xdr:colOff>
                    <xdr:row>4</xdr:row>
                    <xdr:rowOff>0</xdr:rowOff>
                  </from>
                  <to>
                    <xdr:col>1</xdr:col>
                    <xdr:colOff>419100</xdr:colOff>
                    <xdr:row>18</xdr:row>
                    <xdr:rowOff>123825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78" operator="containsText" id="{6CE016CF-198D-4929-BB81-7978D318C2F8}">
            <xm:f>NOT(ISERROR(SEARCH("-",F7)))</xm:f>
            <xm:f>"-"</xm:f>
            <x14:dxf>
              <fill>
                <patternFill>
                  <bgColor theme="0" tint="-4.9989318521683403E-2"/>
                </patternFill>
              </fill>
            </x14:dxf>
          </x14:cfRule>
          <xm:sqref>F7 F9 F21 F19 F17 F15 F13 F11 K7 K9 K11 K13 K15 K17 K19 K21 P7 P9 P11 P13 P15 P17 P19 P21 U7 U9 U11 U13 U15 U17 U19 U21</xm:sqref>
        </x14:conditionalFormatting>
        <x14:conditionalFormatting xmlns:xm="http://schemas.microsoft.com/office/excel/2006/main">
          <x14:cfRule type="containsText" priority="63" operator="containsText" id="{B48D1842-A228-4FFF-BB6A-FE0F0442CEB0}">
            <xm:f>NOT(ISERROR(SEARCH("-",H19)))</xm:f>
            <xm:f>"-"</xm:f>
            <x14:dxf>
              <fill>
                <patternFill>
                  <bgColor theme="0" tint="-0.14996795556505021"/>
                </patternFill>
              </fill>
            </x14:dxf>
          </x14:cfRule>
          <xm:sqref>H19</xm:sqref>
        </x14:conditionalFormatting>
        <x14:conditionalFormatting xmlns:xm="http://schemas.microsoft.com/office/excel/2006/main">
          <x14:cfRule type="containsText" priority="61" operator="containsText" id="{5F378959-198D-4FB5-B942-A8711672796F}">
            <xm:f>NOT(ISERROR(SEARCH("-",H17)))</xm:f>
            <xm:f>"-"</xm:f>
            <x14:dxf>
              <fill>
                <patternFill>
                  <bgColor theme="0" tint="-0.14996795556505021"/>
                </patternFill>
              </fill>
            </x14:dxf>
          </x14:cfRule>
          <xm:sqref>H17</xm:sqref>
        </x14:conditionalFormatting>
        <x14:conditionalFormatting xmlns:xm="http://schemas.microsoft.com/office/excel/2006/main">
          <x14:cfRule type="containsText" priority="59" operator="containsText" id="{A4872CDB-0EBD-4DEC-812C-A007782C119F}">
            <xm:f>NOT(ISERROR(SEARCH("-",H15)))</xm:f>
            <xm:f>"-"</xm:f>
            <x14:dxf>
              <fill>
                <patternFill>
                  <bgColor theme="0" tint="-0.14996795556505021"/>
                </patternFill>
              </fill>
            </x14:dxf>
          </x14:cfRule>
          <xm:sqref>H15</xm:sqref>
        </x14:conditionalFormatting>
        <x14:conditionalFormatting xmlns:xm="http://schemas.microsoft.com/office/excel/2006/main">
          <x14:cfRule type="containsText" priority="57" operator="containsText" id="{B2D5FF2C-2C69-4399-A8C7-D6AD1CE5ADD1}">
            <xm:f>NOT(ISERROR(SEARCH("-",H13)))</xm:f>
            <xm:f>"-"</xm:f>
            <x14:dxf>
              <fill>
                <patternFill>
                  <bgColor theme="0" tint="-0.14996795556505021"/>
                </patternFill>
              </fill>
            </x14:dxf>
          </x14:cfRule>
          <xm:sqref>H13</xm:sqref>
        </x14:conditionalFormatting>
        <x14:conditionalFormatting xmlns:xm="http://schemas.microsoft.com/office/excel/2006/main">
          <x14:cfRule type="containsText" priority="55" operator="containsText" id="{52AC49A2-8EA5-4763-8F07-CEDE977CD264}">
            <xm:f>NOT(ISERROR(SEARCH("-",H11)))</xm:f>
            <xm:f>"-"</xm:f>
            <x14:dxf>
              <fill>
                <patternFill>
                  <bgColor theme="0" tint="-0.14996795556505021"/>
                </patternFill>
              </fill>
            </x14:dxf>
          </x14:cfRule>
          <xm:sqref>H11</xm:sqref>
        </x14:conditionalFormatting>
        <x14:conditionalFormatting xmlns:xm="http://schemas.microsoft.com/office/excel/2006/main">
          <x14:cfRule type="containsText" priority="53" operator="containsText" id="{90A9021E-A8DA-4ABC-BD51-AD29112ED2B9}">
            <xm:f>NOT(ISERROR(SEARCH("-",H9)))</xm:f>
            <xm:f>"-"</xm:f>
            <x14:dxf>
              <fill>
                <patternFill>
                  <bgColor theme="0" tint="-0.14996795556505021"/>
                </patternFill>
              </fill>
            </x14:dxf>
          </x14:cfRule>
          <xm:sqref>H9</xm:sqref>
        </x14:conditionalFormatting>
        <x14:conditionalFormatting xmlns:xm="http://schemas.microsoft.com/office/excel/2006/main">
          <x14:cfRule type="containsText" priority="51" operator="containsText" id="{5E639E54-F60E-4C87-BFAC-77488BA72CFC}">
            <xm:f>NOT(ISERROR(SEARCH("-",H7)))</xm:f>
            <xm:f>"-"</xm:f>
            <x14:dxf>
              <fill>
                <patternFill>
                  <bgColor theme="0" tint="-0.14996795556505021"/>
                </patternFill>
              </fill>
            </x14:dxf>
          </x14:cfRule>
          <xm:sqref>H7</xm:sqref>
        </x14:conditionalFormatting>
        <x14:conditionalFormatting xmlns:xm="http://schemas.microsoft.com/office/excel/2006/main">
          <x14:cfRule type="containsText" priority="49" operator="containsText" id="{60034CC8-1B9C-40A6-9AAC-FBA3E672FFC9}">
            <xm:f>NOT(ISERROR(SEARCH("-",M7)))</xm:f>
            <xm:f>"-"</xm:f>
            <x14:dxf>
              <fill>
                <patternFill>
                  <bgColor theme="0" tint="-0.14996795556505021"/>
                </patternFill>
              </fill>
            </x14:dxf>
          </x14:cfRule>
          <xm:sqref>M7</xm:sqref>
        </x14:conditionalFormatting>
        <x14:conditionalFormatting xmlns:xm="http://schemas.microsoft.com/office/excel/2006/main">
          <x14:cfRule type="containsText" priority="47" operator="containsText" id="{4CAF88EE-730E-4A97-A526-52F2448AD711}">
            <xm:f>NOT(ISERROR(SEARCH("-",M9)))</xm:f>
            <xm:f>"-"</xm:f>
            <x14:dxf>
              <fill>
                <patternFill>
                  <bgColor theme="0" tint="-0.14996795556505021"/>
                </patternFill>
              </fill>
            </x14:dxf>
          </x14:cfRule>
          <xm:sqref>M9</xm:sqref>
        </x14:conditionalFormatting>
        <x14:conditionalFormatting xmlns:xm="http://schemas.microsoft.com/office/excel/2006/main">
          <x14:cfRule type="containsText" priority="45" operator="containsText" id="{FA27787D-CACF-4622-961A-96AB04802CB3}">
            <xm:f>NOT(ISERROR(SEARCH("-",M11)))</xm:f>
            <xm:f>"-"</xm:f>
            <x14:dxf>
              <fill>
                <patternFill>
                  <bgColor theme="0" tint="-0.14996795556505021"/>
                </patternFill>
              </fill>
            </x14:dxf>
          </x14:cfRule>
          <xm:sqref>M11</xm:sqref>
        </x14:conditionalFormatting>
        <x14:conditionalFormatting xmlns:xm="http://schemas.microsoft.com/office/excel/2006/main">
          <x14:cfRule type="containsText" priority="43" operator="containsText" id="{40CA88F2-837E-4791-9626-A01D0027D63C}">
            <xm:f>NOT(ISERROR(SEARCH("-",M13)))</xm:f>
            <xm:f>"-"</xm:f>
            <x14:dxf>
              <fill>
                <patternFill>
                  <bgColor theme="0" tint="-0.14996795556505021"/>
                </patternFill>
              </fill>
            </x14:dxf>
          </x14:cfRule>
          <xm:sqref>M13</xm:sqref>
        </x14:conditionalFormatting>
        <x14:conditionalFormatting xmlns:xm="http://schemas.microsoft.com/office/excel/2006/main">
          <x14:cfRule type="containsText" priority="41" operator="containsText" id="{13B3B636-4E87-4A1D-BCFE-7F0F73C09156}">
            <xm:f>NOT(ISERROR(SEARCH("-",M15)))</xm:f>
            <xm:f>"-"</xm:f>
            <x14:dxf>
              <fill>
                <patternFill>
                  <bgColor theme="0" tint="-0.14996795556505021"/>
                </patternFill>
              </fill>
            </x14:dxf>
          </x14:cfRule>
          <xm:sqref>M15</xm:sqref>
        </x14:conditionalFormatting>
        <x14:conditionalFormatting xmlns:xm="http://schemas.microsoft.com/office/excel/2006/main">
          <x14:cfRule type="containsText" priority="39" operator="containsText" id="{60A03AEF-4BBE-48FD-90EA-B3B50676B2CF}">
            <xm:f>NOT(ISERROR(SEARCH("-",M17)))</xm:f>
            <xm:f>"-"</xm:f>
            <x14:dxf>
              <fill>
                <patternFill>
                  <bgColor theme="0" tint="-0.14996795556505021"/>
                </patternFill>
              </fill>
            </x14:dxf>
          </x14:cfRule>
          <xm:sqref>M17</xm:sqref>
        </x14:conditionalFormatting>
        <x14:conditionalFormatting xmlns:xm="http://schemas.microsoft.com/office/excel/2006/main">
          <x14:cfRule type="containsText" priority="37" operator="containsText" id="{E0040CB1-FBEE-4559-AABC-EB7D76122020}">
            <xm:f>NOT(ISERROR(SEARCH("-",M19)))</xm:f>
            <xm:f>"-"</xm:f>
            <x14:dxf>
              <fill>
                <patternFill>
                  <bgColor theme="0" tint="-0.14996795556505021"/>
                </patternFill>
              </fill>
            </x14:dxf>
          </x14:cfRule>
          <xm:sqref>M19</xm:sqref>
        </x14:conditionalFormatting>
        <x14:conditionalFormatting xmlns:xm="http://schemas.microsoft.com/office/excel/2006/main">
          <x14:cfRule type="containsText" priority="35" operator="containsText" id="{C25AA5DB-9583-4B00-8947-2A3A51FC9E0D}">
            <xm:f>NOT(ISERROR(SEARCH("-",M21)))</xm:f>
            <xm:f>"-"</xm:f>
            <x14:dxf>
              <fill>
                <patternFill>
                  <bgColor theme="0" tint="-0.14996795556505021"/>
                </patternFill>
              </fill>
            </x14:dxf>
          </x14:cfRule>
          <xm:sqref>M21</xm:sqref>
        </x14:conditionalFormatting>
        <x14:conditionalFormatting xmlns:xm="http://schemas.microsoft.com/office/excel/2006/main">
          <x14:cfRule type="containsText" priority="33" operator="containsText" id="{DCF6EAE0-85AB-4FBF-9588-5521D16F380D}">
            <xm:f>NOT(ISERROR(SEARCH("-",R7)))</xm:f>
            <xm:f>"-"</xm:f>
            <x14:dxf>
              <fill>
                <patternFill>
                  <bgColor theme="0" tint="-0.14996795556505021"/>
                </patternFill>
              </fill>
            </x14:dxf>
          </x14:cfRule>
          <xm:sqref>R7</xm:sqref>
        </x14:conditionalFormatting>
        <x14:conditionalFormatting xmlns:xm="http://schemas.microsoft.com/office/excel/2006/main">
          <x14:cfRule type="containsText" priority="31" operator="containsText" id="{F699308E-8CA8-41C8-9F9B-B75562DD15F9}">
            <xm:f>NOT(ISERROR(SEARCH("-",R9)))</xm:f>
            <xm:f>"-"</xm:f>
            <x14:dxf>
              <fill>
                <patternFill>
                  <bgColor theme="0" tint="-0.14996795556505021"/>
                </patternFill>
              </fill>
            </x14:dxf>
          </x14:cfRule>
          <xm:sqref>R9</xm:sqref>
        </x14:conditionalFormatting>
        <x14:conditionalFormatting xmlns:xm="http://schemas.microsoft.com/office/excel/2006/main">
          <x14:cfRule type="containsText" priority="29" operator="containsText" id="{0A283403-603D-4AEE-97D5-87D1BFEBE181}">
            <xm:f>NOT(ISERROR(SEARCH("-",R11)))</xm:f>
            <xm:f>"-"</xm:f>
            <x14:dxf>
              <fill>
                <patternFill>
                  <bgColor theme="0" tint="-0.14996795556505021"/>
                </patternFill>
              </fill>
            </x14:dxf>
          </x14:cfRule>
          <xm:sqref>R11</xm:sqref>
        </x14:conditionalFormatting>
        <x14:conditionalFormatting xmlns:xm="http://schemas.microsoft.com/office/excel/2006/main">
          <x14:cfRule type="containsText" priority="27" operator="containsText" id="{20969286-7719-4328-B402-B1418F8E927A}">
            <xm:f>NOT(ISERROR(SEARCH("-",R13)))</xm:f>
            <xm:f>"-"</xm:f>
            <x14:dxf>
              <fill>
                <patternFill>
                  <bgColor theme="0" tint="-0.14996795556505021"/>
                </patternFill>
              </fill>
            </x14:dxf>
          </x14:cfRule>
          <xm:sqref>R13</xm:sqref>
        </x14:conditionalFormatting>
        <x14:conditionalFormatting xmlns:xm="http://schemas.microsoft.com/office/excel/2006/main">
          <x14:cfRule type="containsText" priority="25" operator="containsText" id="{1D78AAE5-00F9-4940-AAF0-043BE8991696}">
            <xm:f>NOT(ISERROR(SEARCH("-",R15)))</xm:f>
            <xm:f>"-"</xm:f>
            <x14:dxf>
              <fill>
                <patternFill>
                  <bgColor theme="0" tint="-0.14996795556505021"/>
                </patternFill>
              </fill>
            </x14:dxf>
          </x14:cfRule>
          <xm:sqref>R15</xm:sqref>
        </x14:conditionalFormatting>
        <x14:conditionalFormatting xmlns:xm="http://schemas.microsoft.com/office/excel/2006/main">
          <x14:cfRule type="containsText" priority="23" operator="containsText" id="{9BC0BA97-11F9-4C51-8506-E17663D7EC0F}">
            <xm:f>NOT(ISERROR(SEARCH("-",R17)))</xm:f>
            <xm:f>"-"</xm:f>
            <x14:dxf>
              <fill>
                <patternFill>
                  <bgColor theme="0" tint="-0.14996795556505021"/>
                </patternFill>
              </fill>
            </x14:dxf>
          </x14:cfRule>
          <xm:sqref>R17</xm:sqref>
        </x14:conditionalFormatting>
        <x14:conditionalFormatting xmlns:xm="http://schemas.microsoft.com/office/excel/2006/main">
          <x14:cfRule type="containsText" priority="21" operator="containsText" id="{60A918E3-0494-4600-AB33-62F570BAFFDE}">
            <xm:f>NOT(ISERROR(SEARCH("-",R19)))</xm:f>
            <xm:f>"-"</xm:f>
            <x14:dxf>
              <fill>
                <patternFill>
                  <bgColor theme="0" tint="-0.14996795556505021"/>
                </patternFill>
              </fill>
            </x14:dxf>
          </x14:cfRule>
          <xm:sqref>R19</xm:sqref>
        </x14:conditionalFormatting>
        <x14:conditionalFormatting xmlns:xm="http://schemas.microsoft.com/office/excel/2006/main">
          <x14:cfRule type="containsText" priority="19" operator="containsText" id="{CE279538-204B-449F-9987-C069E45CE3DD}">
            <xm:f>NOT(ISERROR(SEARCH("-",R21)))</xm:f>
            <xm:f>"-"</xm:f>
            <x14:dxf>
              <fill>
                <patternFill>
                  <bgColor theme="0" tint="-0.14996795556505021"/>
                </patternFill>
              </fill>
            </x14:dxf>
          </x14:cfRule>
          <xm:sqref>R21</xm:sqref>
        </x14:conditionalFormatting>
        <x14:conditionalFormatting xmlns:xm="http://schemas.microsoft.com/office/excel/2006/main">
          <x14:cfRule type="containsText" priority="17" operator="containsText" id="{F4458645-ED44-43D9-B825-EEF939AA87F1}">
            <xm:f>NOT(ISERROR(SEARCH("-",W7)))</xm:f>
            <xm:f>"-"</xm:f>
            <x14:dxf>
              <fill>
                <patternFill>
                  <bgColor theme="0" tint="-0.14996795556505021"/>
                </patternFill>
              </fill>
            </x14:dxf>
          </x14:cfRule>
          <xm:sqref>W7</xm:sqref>
        </x14:conditionalFormatting>
        <x14:conditionalFormatting xmlns:xm="http://schemas.microsoft.com/office/excel/2006/main">
          <x14:cfRule type="containsText" priority="15" operator="containsText" id="{44CF294A-DC22-4172-A0B3-B7E704AF494E}">
            <xm:f>NOT(ISERROR(SEARCH("-",W9)))</xm:f>
            <xm:f>"-"</xm:f>
            <x14:dxf>
              <fill>
                <patternFill>
                  <bgColor theme="0" tint="-0.14996795556505021"/>
                </patternFill>
              </fill>
            </x14:dxf>
          </x14:cfRule>
          <xm:sqref>W9</xm:sqref>
        </x14:conditionalFormatting>
        <x14:conditionalFormatting xmlns:xm="http://schemas.microsoft.com/office/excel/2006/main">
          <x14:cfRule type="containsText" priority="13" operator="containsText" id="{633590EE-99DA-4EA7-A41E-C547323DA667}">
            <xm:f>NOT(ISERROR(SEARCH("-",W11)))</xm:f>
            <xm:f>"-"</xm:f>
            <x14:dxf>
              <fill>
                <patternFill>
                  <bgColor theme="0" tint="-0.14996795556505021"/>
                </patternFill>
              </fill>
            </x14:dxf>
          </x14:cfRule>
          <xm:sqref>W11</xm:sqref>
        </x14:conditionalFormatting>
        <x14:conditionalFormatting xmlns:xm="http://schemas.microsoft.com/office/excel/2006/main">
          <x14:cfRule type="containsText" priority="11" operator="containsText" id="{7068C6B8-530B-4B8B-90B6-34DE71E111D1}">
            <xm:f>NOT(ISERROR(SEARCH("-",W13)))</xm:f>
            <xm:f>"-"</xm:f>
            <x14:dxf>
              <fill>
                <patternFill>
                  <bgColor theme="0" tint="-0.14996795556505021"/>
                </patternFill>
              </fill>
            </x14:dxf>
          </x14:cfRule>
          <xm:sqref>W13</xm:sqref>
        </x14:conditionalFormatting>
        <x14:conditionalFormatting xmlns:xm="http://schemas.microsoft.com/office/excel/2006/main">
          <x14:cfRule type="containsText" priority="9" operator="containsText" id="{34B8E14F-2902-4139-9571-83301873668B}">
            <xm:f>NOT(ISERROR(SEARCH("-",W15)))</xm:f>
            <xm:f>"-"</xm:f>
            <x14:dxf>
              <fill>
                <patternFill>
                  <bgColor theme="0" tint="-0.14996795556505021"/>
                </patternFill>
              </fill>
            </x14:dxf>
          </x14:cfRule>
          <xm:sqref>W15</xm:sqref>
        </x14:conditionalFormatting>
        <x14:conditionalFormatting xmlns:xm="http://schemas.microsoft.com/office/excel/2006/main">
          <x14:cfRule type="containsText" priority="7" operator="containsText" id="{92ABC116-4F47-4E98-98AC-B23B9ECEA1CE}">
            <xm:f>NOT(ISERROR(SEARCH("-",W17)))</xm:f>
            <xm:f>"-"</xm:f>
            <x14:dxf>
              <fill>
                <patternFill>
                  <bgColor theme="0" tint="-0.14996795556505021"/>
                </patternFill>
              </fill>
            </x14:dxf>
          </x14:cfRule>
          <xm:sqref>W17</xm:sqref>
        </x14:conditionalFormatting>
        <x14:conditionalFormatting xmlns:xm="http://schemas.microsoft.com/office/excel/2006/main">
          <x14:cfRule type="containsText" priority="5" operator="containsText" id="{95E3ED63-C5E5-49CE-A987-F322C244090F}">
            <xm:f>NOT(ISERROR(SEARCH("-",W19)))</xm:f>
            <xm:f>"-"</xm:f>
            <x14:dxf>
              <fill>
                <patternFill>
                  <bgColor theme="0" tint="-0.14996795556505021"/>
                </patternFill>
              </fill>
            </x14:dxf>
          </x14:cfRule>
          <xm:sqref>W19</xm:sqref>
        </x14:conditionalFormatting>
        <x14:conditionalFormatting xmlns:xm="http://schemas.microsoft.com/office/excel/2006/main">
          <x14:cfRule type="containsText" priority="3" operator="containsText" id="{F02806AE-3030-4B0D-BF56-52EE712E4CAD}">
            <xm:f>NOT(ISERROR(SEARCH("-",W21)))</xm:f>
            <xm:f>"-"</xm:f>
            <x14:dxf>
              <fill>
                <patternFill>
                  <bgColor theme="0" tint="-0.14996795556505021"/>
                </patternFill>
              </fill>
            </x14:dxf>
          </x14:cfRule>
          <xm:sqref>W21</xm:sqref>
        </x14:conditionalFormatting>
        <x14:conditionalFormatting xmlns:xm="http://schemas.microsoft.com/office/excel/2006/main">
          <x14:cfRule type="containsText" priority="1" operator="containsText" id="{4BFB429A-A9AA-4115-AECF-AC495D3309AA}">
            <xm:f>NOT(ISERROR(SEARCH("-",H21)))</xm:f>
            <xm:f>"-"</xm:f>
            <x14:dxf>
              <fill>
                <patternFill>
                  <bgColor theme="0" tint="-0.14996795556505021"/>
                </patternFill>
              </fill>
            </x14:dxf>
          </x14:cfRule>
          <xm:sqref>H21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Methods</vt:lpstr>
      <vt:lpstr>Information</vt:lpstr>
      <vt:lpstr>All tumours</vt:lpstr>
      <vt:lpstr>Tumour by year</vt:lpstr>
      <vt:lpstr>Interpretation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Swann</dc:creator>
  <cp:lastModifiedBy>Katherine Henson</cp:lastModifiedBy>
  <cp:lastPrinted>2016-06-23T15:52:17Z</cp:lastPrinted>
  <dcterms:created xsi:type="dcterms:W3CDTF">2016-03-31T08:42:54Z</dcterms:created>
  <dcterms:modified xsi:type="dcterms:W3CDTF">2016-07-12T11:53:05Z</dcterms:modified>
</cp:coreProperties>
</file>